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mc:AlternateContent xmlns:mc="http://schemas.openxmlformats.org/markup-compatibility/2006">
    <mc:Choice Requires="x15">
      <x15ac:absPath xmlns:x15ac="http://schemas.microsoft.com/office/spreadsheetml/2010/11/ac" url="E:\2024\Pagina WEB\Transparencia\Planeacion_Presupuesto_Informes\2024\"/>
    </mc:Choice>
  </mc:AlternateContent>
  <xr:revisionPtr revIDLastSave="0" documentId="13_ncr:1_{7AC1D8FB-B090-44C5-9FC6-EEB0B4CCD0B5}" xr6:coauthVersionLast="47" xr6:coauthVersionMax="47" xr10:uidLastSave="{00000000-0000-0000-0000-000000000000}"/>
  <bookViews>
    <workbookView xWindow="-120" yWindow="-120" windowWidth="29040" windowHeight="15840" tabRatio="887" firstSheet="1" activeTab="1" xr2:uid="{00000000-000D-0000-FFFF-FFFF00000000}"/>
  </bookViews>
  <sheets>
    <sheet name="TABLAS BÁSICAS" sheetId="8" state="hidden" r:id="rId1"/>
    <sheet name="MATRIZ DE RIESGO" sheetId="1" r:id="rId2"/>
    <sheet name="IDEN.OPORTUNIDADES " sheetId="11" r:id="rId3"/>
    <sheet name="DEFINICION DE OPORTUNIDAD" sheetId="12" r:id="rId4"/>
    <sheet name="ANALISIS PROBABILIDAD" sheetId="2" r:id="rId5"/>
    <sheet name="ANALISIS IMPACTO" sheetId="10" r:id="rId6"/>
    <sheet name="EVALUACIÓN DEL RIESGO" sheetId="5" r:id="rId7"/>
    <sheet name="TRATAMIENTO DEL RIESGO" sheetId="6" r:id="rId8"/>
  </sheets>
  <definedNames>
    <definedName name="_xlnm._FilterDatabase" localSheetId="1" hidden="1">'MATRIZ DE RIESGO'!#REF!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N16" i="1" l="1"/>
  <c r="AZ16" i="1"/>
  <c r="BB16" i="1" s="1"/>
  <c r="BA16" i="1" s="1"/>
  <c r="BE16" i="1" s="1"/>
  <c r="AN15" i="1"/>
  <c r="AZ15" i="1"/>
  <c r="BB15" i="1" s="1"/>
  <c r="BA15" i="1" s="1"/>
  <c r="BE15" i="1" s="1"/>
  <c r="BD16" i="1" l="1"/>
  <c r="BC16" i="1" s="1"/>
  <c r="BD15" i="1"/>
  <c r="BC15" i="1" s="1"/>
  <c r="O15" i="1"/>
  <c r="O16" i="1"/>
  <c r="Q15" i="1"/>
  <c r="S15" i="1"/>
  <c r="U15" i="1"/>
  <c r="W15" i="1"/>
  <c r="Y15" i="1"/>
  <c r="AA15" i="1"/>
  <c r="AA12" i="1"/>
  <c r="AA13" i="1"/>
  <c r="AA14" i="1"/>
  <c r="AA16" i="1"/>
  <c r="Y12" i="1"/>
  <c r="Y13" i="1"/>
  <c r="Y14" i="1"/>
  <c r="Y16" i="1"/>
  <c r="W16" i="1"/>
  <c r="U16" i="1"/>
  <c r="S16" i="1"/>
  <c r="Q12" i="1"/>
  <c r="Q13" i="1"/>
  <c r="Q14" i="1"/>
  <c r="Q16" i="1"/>
  <c r="O12" i="1"/>
  <c r="O13" i="1"/>
  <c r="O14" i="1"/>
  <c r="AZ14" i="1"/>
  <c r="BB14" i="1" s="1"/>
  <c r="BA14" i="1" s="1"/>
  <c r="BE14" i="1" s="1"/>
  <c r="AN14" i="1"/>
  <c r="W14" i="1"/>
  <c r="U14" i="1"/>
  <c r="S14" i="1"/>
  <c r="S12" i="1"/>
  <c r="U12" i="1"/>
  <c r="W12" i="1"/>
  <c r="S13" i="1"/>
  <c r="U13" i="1"/>
  <c r="W13" i="1"/>
  <c r="Q11" i="1"/>
  <c r="Y11" i="1"/>
  <c r="W11" i="1"/>
  <c r="U11" i="1"/>
  <c r="S11" i="1"/>
  <c r="AC14" i="1" l="1"/>
  <c r="AC13" i="1"/>
  <c r="AE13" i="1" s="1"/>
  <c r="AD13" i="1" s="1"/>
  <c r="BD14" i="1"/>
  <c r="AE14" i="1"/>
  <c r="AD14" i="1" s="1"/>
  <c r="AC16" i="1"/>
  <c r="AC12" i="1"/>
  <c r="AE12" i="1" s="1"/>
  <c r="AC15" i="1"/>
  <c r="AB14" i="1"/>
  <c r="AF14" i="1" s="1"/>
  <c r="BC14" i="1"/>
  <c r="AE15" i="1" l="1"/>
  <c r="AD15" i="1" s="1"/>
  <c r="AB15" i="1"/>
  <c r="AF15" i="1" s="1"/>
  <c r="AE16" i="1"/>
  <c r="AD16" i="1" s="1"/>
  <c r="AB16" i="1"/>
  <c r="AF16" i="1" s="1"/>
  <c r="AA11" i="1" l="1"/>
  <c r="AZ13" i="1" l="1"/>
  <c r="BB13" i="1" s="1"/>
  <c r="BA13" i="1" s="1"/>
  <c r="BE13" i="1" s="1"/>
  <c r="AN13" i="1"/>
  <c r="AB13" i="1"/>
  <c r="AF13" i="1" s="1"/>
  <c r="AZ12" i="1"/>
  <c r="BB12" i="1" s="1"/>
  <c r="BA12" i="1" s="1"/>
  <c r="BE12" i="1" s="1"/>
  <c r="AN12" i="1"/>
  <c r="AB12" i="1"/>
  <c r="AF12" i="1" s="1"/>
  <c r="AZ11" i="1"/>
  <c r="BB11" i="1" s="1"/>
  <c r="BA11" i="1" s="1"/>
  <c r="BE11" i="1" s="1"/>
  <c r="AN11" i="1"/>
  <c r="AC11" i="1"/>
  <c r="AB11" i="1" s="1"/>
  <c r="O11" i="1"/>
  <c r="BD12" i="1" l="1"/>
  <c r="BC12" i="1" s="1"/>
  <c r="BD13" i="1"/>
  <c r="BC13" i="1" s="1"/>
  <c r="BD11" i="1"/>
  <c r="BC11" i="1" s="1"/>
  <c r="AD12" i="1"/>
  <c r="AF11" i="1"/>
  <c r="AE11" i="1"/>
  <c r="AD11" i="1" s="1"/>
  <c r="F23" i="5" l="1"/>
  <c r="W60" i="5" l="1"/>
  <c r="W59" i="5"/>
  <c r="W58" i="5"/>
  <c r="R60" i="5"/>
  <c r="R59" i="5"/>
  <c r="R58" i="5"/>
  <c r="M60" i="5"/>
  <c r="M59" i="5"/>
  <c r="M58" i="5"/>
  <c r="H60" i="5"/>
  <c r="H59" i="5"/>
  <c r="H58" i="5"/>
  <c r="W55" i="5"/>
  <c r="W54" i="5"/>
  <c r="W53" i="5"/>
  <c r="R55" i="5"/>
  <c r="R54" i="5"/>
  <c r="R53" i="5"/>
  <c r="M55" i="5"/>
  <c r="M54" i="5"/>
  <c r="M53" i="5"/>
  <c r="H55" i="5"/>
  <c r="H54" i="5"/>
  <c r="H53" i="5"/>
  <c r="W50" i="5"/>
  <c r="W49" i="5"/>
  <c r="W48" i="5"/>
  <c r="R50" i="5"/>
  <c r="R49" i="5"/>
  <c r="R48" i="5"/>
  <c r="M50" i="5"/>
  <c r="M49" i="5"/>
  <c r="M48" i="5"/>
  <c r="H50" i="5"/>
  <c r="H49" i="5"/>
  <c r="H48" i="5"/>
  <c r="W45" i="5"/>
  <c r="W44" i="5"/>
  <c r="W43" i="5"/>
  <c r="R45" i="5"/>
  <c r="R44" i="5"/>
  <c r="R43" i="5"/>
  <c r="M45" i="5"/>
  <c r="M44" i="5"/>
  <c r="M43" i="5"/>
  <c r="H45" i="5"/>
  <c r="H44" i="5"/>
  <c r="H43" i="5"/>
  <c r="W34" i="5"/>
  <c r="W33" i="5"/>
  <c r="W32" i="5"/>
  <c r="R34" i="5"/>
  <c r="R33" i="5"/>
  <c r="R32" i="5"/>
  <c r="M34" i="5"/>
  <c r="M33" i="5"/>
  <c r="M32" i="5"/>
  <c r="H34" i="5"/>
  <c r="H33" i="5"/>
  <c r="H32" i="5"/>
  <c r="W29" i="5"/>
  <c r="W28" i="5"/>
  <c r="W27" i="5"/>
  <c r="R29" i="5"/>
  <c r="R28" i="5"/>
  <c r="R27" i="5"/>
  <c r="M29" i="5"/>
  <c r="M28" i="5"/>
  <c r="M27" i="5"/>
  <c r="H29" i="5"/>
  <c r="H28" i="5"/>
  <c r="H27" i="5"/>
  <c r="H24" i="5"/>
  <c r="H23" i="5"/>
  <c r="H22" i="5"/>
  <c r="M24" i="5"/>
  <c r="M23" i="5"/>
  <c r="M22" i="5"/>
  <c r="R24" i="5"/>
  <c r="R23" i="5"/>
  <c r="R22" i="5"/>
  <c r="W24" i="5"/>
  <c r="W23" i="5"/>
  <c r="W22" i="5"/>
  <c r="W19" i="5"/>
  <c r="W18" i="5"/>
  <c r="W17" i="5"/>
  <c r="R19" i="5"/>
  <c r="R18" i="5"/>
  <c r="R17" i="5"/>
  <c r="M17" i="5"/>
  <c r="M18" i="5"/>
  <c r="M19" i="5"/>
  <c r="H19" i="5"/>
  <c r="H18" i="5"/>
  <c r="H17" i="5"/>
  <c r="S58" i="5"/>
  <c r="E32" i="5"/>
  <c r="O53" i="5"/>
  <c r="J48" i="5"/>
  <c r="J43" i="5"/>
  <c r="U16" i="5" l="1"/>
  <c r="N48" i="5"/>
  <c r="N44" i="5"/>
  <c r="D44" i="5"/>
  <c r="I44" i="5"/>
  <c r="N59" i="5"/>
  <c r="Q17" i="5"/>
  <c r="S49" i="5"/>
  <c r="D43" i="5"/>
  <c r="T48" i="5"/>
  <c r="J53" i="5"/>
  <c r="O58" i="5"/>
  <c r="V34" i="5"/>
  <c r="L20" i="5"/>
  <c r="L15" i="5"/>
  <c r="G25" i="5"/>
  <c r="G20" i="5"/>
  <c r="L30" i="5"/>
  <c r="V20" i="5"/>
  <c r="Q25" i="5"/>
  <c r="J30" i="5"/>
  <c r="J15" i="5"/>
  <c r="O30" i="5"/>
  <c r="E20" i="5"/>
  <c r="J25" i="5"/>
  <c r="T30" i="5"/>
  <c r="J20" i="5"/>
  <c r="T25" i="5"/>
  <c r="T20" i="5"/>
  <c r="T15" i="5"/>
  <c r="N21" i="5"/>
  <c r="N26" i="5"/>
  <c r="S16" i="5"/>
  <c r="S21" i="5"/>
  <c r="Q29" i="5"/>
  <c r="S18" i="5"/>
  <c r="V15" i="5"/>
  <c r="Q42" i="5"/>
  <c r="O16" i="5"/>
  <c r="O21" i="5"/>
  <c r="E31" i="5"/>
  <c r="O15" i="5"/>
  <c r="O25" i="5"/>
  <c r="O20" i="5"/>
  <c r="N47" i="5"/>
  <c r="W46" i="5"/>
  <c r="W51" i="5"/>
  <c r="H56" i="5"/>
  <c r="R41" i="5"/>
  <c r="R51" i="5"/>
  <c r="R46" i="5"/>
  <c r="M41" i="5"/>
  <c r="W56" i="5"/>
  <c r="W41" i="5"/>
  <c r="M56" i="5"/>
  <c r="M51" i="5"/>
  <c r="H51" i="5"/>
  <c r="M46" i="5"/>
  <c r="H46" i="5"/>
  <c r="H41" i="5"/>
  <c r="R56" i="5"/>
  <c r="P33" i="5"/>
  <c r="U18" i="5"/>
  <c r="F28" i="5"/>
  <c r="K28" i="5"/>
  <c r="U23" i="5"/>
  <c r="P18" i="5"/>
  <c r="U33" i="5"/>
  <c r="F33" i="5"/>
  <c r="P23" i="5"/>
  <c r="F18" i="5"/>
  <c r="U28" i="5"/>
  <c r="P28" i="5"/>
  <c r="K33" i="5"/>
  <c r="K18" i="5"/>
  <c r="K23" i="5"/>
  <c r="P49" i="5"/>
  <c r="P59" i="5"/>
  <c r="U44" i="5"/>
  <c r="F59" i="5"/>
  <c r="K54" i="5"/>
  <c r="K59" i="5"/>
  <c r="F44" i="5"/>
  <c r="U54" i="5"/>
  <c r="U49" i="5"/>
  <c r="K49" i="5"/>
  <c r="F54" i="5"/>
  <c r="U59" i="5"/>
  <c r="P44" i="5"/>
  <c r="F49" i="5"/>
  <c r="P54" i="5"/>
  <c r="K44" i="5"/>
  <c r="T60" i="5"/>
  <c r="J50" i="5"/>
  <c r="E50" i="5"/>
  <c r="O55" i="5"/>
  <c r="E60" i="5"/>
  <c r="T55" i="5"/>
  <c r="J45" i="5"/>
  <c r="E55" i="5"/>
  <c r="T50" i="5"/>
  <c r="J55" i="5"/>
  <c r="O60" i="5"/>
  <c r="O50" i="5"/>
  <c r="J60" i="5"/>
  <c r="O45" i="5"/>
  <c r="T45" i="5"/>
  <c r="E45" i="5"/>
  <c r="T17" i="5"/>
  <c r="O32" i="5"/>
  <c r="T27" i="5"/>
  <c r="O27" i="5"/>
  <c r="J17" i="5"/>
  <c r="J27" i="5"/>
  <c r="E27" i="5"/>
  <c r="O22" i="5"/>
  <c r="E17" i="5"/>
  <c r="J32" i="5"/>
  <c r="T32" i="5"/>
  <c r="E22" i="5"/>
  <c r="J22" i="5"/>
  <c r="T22" i="5"/>
  <c r="L57" i="5"/>
  <c r="K31" i="5"/>
  <c r="K26" i="5"/>
  <c r="P26" i="5"/>
  <c r="P21" i="5"/>
  <c r="K16" i="5"/>
  <c r="F21" i="5"/>
  <c r="O17" i="5"/>
  <c r="K21" i="5"/>
  <c r="S48" i="5"/>
  <c r="N58" i="5"/>
  <c r="D58" i="5"/>
  <c r="D48" i="5"/>
  <c r="D59" i="5"/>
  <c r="N49" i="5"/>
  <c r="D49" i="5"/>
  <c r="S54" i="5"/>
  <c r="J16" i="5"/>
  <c r="T21" i="5"/>
  <c r="J26" i="5"/>
  <c r="N43" i="5"/>
  <c r="S43" i="5"/>
  <c r="S53" i="5"/>
  <c r="I26" i="5"/>
  <c r="S31" i="5"/>
  <c r="V30" i="5"/>
  <c r="V25" i="5"/>
  <c r="Q30" i="5"/>
  <c r="Q20" i="5"/>
  <c r="Q15" i="5"/>
  <c r="D31" i="5"/>
  <c r="E53" i="5"/>
  <c r="T43" i="5"/>
  <c r="O43" i="5"/>
  <c r="J58" i="5"/>
  <c r="T53" i="5"/>
  <c r="O48" i="5"/>
  <c r="E58" i="5"/>
  <c r="E25" i="5"/>
  <c r="E15" i="5"/>
  <c r="E30" i="5"/>
  <c r="G30" i="5"/>
  <c r="I49" i="5"/>
  <c r="S59" i="5"/>
  <c r="N54" i="5"/>
  <c r="I59" i="5"/>
  <c r="J21" i="5"/>
  <c r="T31" i="5"/>
  <c r="D53" i="5"/>
  <c r="I53" i="5"/>
  <c r="I48" i="5"/>
  <c r="L25" i="5"/>
  <c r="G15" i="5"/>
  <c r="E43" i="5"/>
  <c r="E48" i="5"/>
  <c r="T58" i="5"/>
  <c r="O31" i="5"/>
  <c r="E21" i="5"/>
  <c r="T16" i="5"/>
  <c r="E26" i="5"/>
  <c r="E16" i="5"/>
  <c r="D16" i="5"/>
  <c r="I16" i="5"/>
  <c r="N31" i="5"/>
  <c r="D21" i="5"/>
  <c r="I31" i="5"/>
  <c r="I21" i="5"/>
  <c r="D26" i="5"/>
  <c r="V32" i="5"/>
  <c r="I54" i="5"/>
  <c r="D54" i="5"/>
  <c r="S44" i="5"/>
  <c r="J31" i="5"/>
  <c r="O26" i="5"/>
  <c r="T26" i="5"/>
  <c r="I43" i="5"/>
  <c r="I58" i="5"/>
  <c r="N53" i="5"/>
  <c r="N16" i="5"/>
  <c r="S26" i="5"/>
  <c r="L34" i="5"/>
  <c r="Q24" i="5"/>
  <c r="N20" i="5" l="1"/>
  <c r="D20" i="5"/>
  <c r="N15" i="5"/>
  <c r="I25" i="5"/>
  <c r="D30" i="5"/>
  <c r="N30" i="5"/>
  <c r="D15" i="5"/>
  <c r="I30" i="5"/>
  <c r="S25" i="5"/>
  <c r="I15" i="5"/>
  <c r="S30" i="5"/>
  <c r="N25" i="5"/>
  <c r="S20" i="5"/>
  <c r="D25" i="5"/>
  <c r="I20" i="5"/>
  <c r="S15" i="5"/>
  <c r="D23" i="5"/>
  <c r="S42" i="5"/>
  <c r="G24" i="5"/>
  <c r="R21" i="5"/>
  <c r="D52" i="5"/>
  <c r="I33" i="5"/>
  <c r="I23" i="5"/>
  <c r="L27" i="5"/>
  <c r="G47" i="5"/>
  <c r="S33" i="5"/>
  <c r="N23" i="5"/>
  <c r="I57" i="5"/>
  <c r="V22" i="5"/>
  <c r="Q32" i="5"/>
  <c r="L22" i="5"/>
  <c r="V47" i="5"/>
  <c r="L42" i="5"/>
  <c r="L47" i="5"/>
  <c r="L17" i="5"/>
  <c r="N18" i="5"/>
  <c r="N57" i="5"/>
  <c r="G19" i="5"/>
  <c r="V19" i="5"/>
  <c r="Q19" i="5"/>
  <c r="S28" i="5"/>
  <c r="I18" i="5"/>
  <c r="D33" i="5"/>
  <c r="N52" i="5"/>
  <c r="V17" i="5"/>
  <c r="V27" i="5"/>
  <c r="G32" i="5"/>
  <c r="I28" i="5"/>
  <c r="S23" i="5"/>
  <c r="L24" i="5"/>
  <c r="Q22" i="5"/>
  <c r="G27" i="5"/>
  <c r="G22" i="5"/>
  <c r="G17" i="5"/>
  <c r="S47" i="5"/>
  <c r="I52" i="5"/>
  <c r="F16" i="5"/>
  <c r="P16" i="5"/>
  <c r="F26" i="5"/>
  <c r="P31" i="5"/>
  <c r="U21" i="5"/>
  <c r="F31" i="5"/>
  <c r="U26" i="5"/>
  <c r="Q47" i="5"/>
  <c r="V52" i="5"/>
  <c r="G52" i="5"/>
  <c r="Q34" i="5"/>
  <c r="L29" i="5"/>
  <c r="L32" i="5"/>
  <c r="L19" i="5"/>
  <c r="G34" i="5"/>
  <c r="U31" i="5"/>
  <c r="N33" i="5"/>
  <c r="S52" i="5"/>
  <c r="N42" i="5"/>
  <c r="S57" i="5"/>
  <c r="G42" i="5"/>
  <c r="Q57" i="5"/>
  <c r="L52" i="5"/>
  <c r="G57" i="5"/>
  <c r="V57" i="5"/>
  <c r="V42" i="5"/>
  <c r="Q52" i="5"/>
  <c r="D18" i="5"/>
  <c r="V29" i="5"/>
  <c r="V24" i="5"/>
  <c r="Q27" i="5"/>
  <c r="G29" i="5"/>
  <c r="T34" i="5"/>
  <c r="O24" i="5"/>
  <c r="E34" i="5"/>
  <c r="T24" i="5"/>
  <c r="J29" i="5"/>
  <c r="E19" i="5"/>
  <c r="O19" i="5"/>
  <c r="O34" i="5"/>
  <c r="O29" i="5"/>
  <c r="E29" i="5"/>
  <c r="J34" i="5"/>
  <c r="J24" i="5"/>
  <c r="V18" i="5"/>
  <c r="J19" i="5"/>
  <c r="T29" i="5"/>
  <c r="T19" i="5"/>
  <c r="E24" i="5"/>
  <c r="D28" i="5"/>
  <c r="N28" i="5"/>
  <c r="D42" i="5"/>
  <c r="I42" i="5"/>
  <c r="I47" i="5"/>
  <c r="D47" i="5"/>
  <c r="D57" i="5"/>
  <c r="K57" i="5"/>
  <c r="U52" i="5"/>
  <c r="P42" i="5"/>
  <c r="F52" i="5"/>
  <c r="K52" i="5"/>
  <c r="K42" i="5"/>
  <c r="F47" i="5"/>
  <c r="U47" i="5"/>
  <c r="P57" i="5"/>
  <c r="U57" i="5"/>
  <c r="P52" i="5"/>
  <c r="F42" i="5"/>
  <c r="K47" i="5"/>
  <c r="F57" i="5"/>
  <c r="U42" i="5"/>
  <c r="P47" i="5"/>
  <c r="V56" i="5"/>
  <c r="G41" i="5"/>
  <c r="V41" i="5"/>
  <c r="L56" i="5"/>
  <c r="G46" i="5"/>
  <c r="G51" i="5"/>
  <c r="Q41" i="5"/>
  <c r="L46" i="5"/>
  <c r="L51" i="5"/>
  <c r="G56" i="5"/>
  <c r="V46" i="5"/>
  <c r="Q46" i="5"/>
  <c r="Q51" i="5"/>
  <c r="V51" i="5"/>
  <c r="Q56" i="5"/>
  <c r="L41" i="5"/>
  <c r="U34" i="5"/>
  <c r="U29" i="5"/>
  <c r="F24" i="5"/>
  <c r="F19" i="5"/>
  <c r="F34" i="5"/>
  <c r="P24" i="5"/>
  <c r="P34" i="5"/>
  <c r="P19" i="5"/>
  <c r="U24" i="5"/>
  <c r="P29" i="5"/>
  <c r="U19" i="5"/>
  <c r="K24" i="5"/>
  <c r="K19" i="5"/>
  <c r="K34" i="5"/>
  <c r="K29" i="5"/>
  <c r="F29" i="5"/>
  <c r="J56" i="5"/>
  <c r="T41" i="5"/>
  <c r="E56" i="5"/>
  <c r="O51" i="5"/>
  <c r="J51" i="5"/>
  <c r="T46" i="5"/>
  <c r="E41" i="5"/>
  <c r="T51" i="5"/>
  <c r="O56" i="5"/>
  <c r="O46" i="5"/>
  <c r="J41" i="5"/>
  <c r="E46" i="5"/>
  <c r="J46" i="5"/>
  <c r="T56" i="5"/>
  <c r="O41" i="5"/>
  <c r="E51" i="5"/>
  <c r="P20" i="5"/>
  <c r="U25" i="5"/>
  <c r="F20" i="5"/>
  <c r="K15" i="5"/>
  <c r="U30" i="5"/>
  <c r="K25" i="5"/>
  <c r="P15" i="5"/>
  <c r="K30" i="5"/>
  <c r="F25" i="5"/>
  <c r="F30" i="5"/>
  <c r="P25" i="5"/>
  <c r="U20" i="5"/>
  <c r="F15" i="5"/>
  <c r="K20" i="5"/>
  <c r="P30" i="5"/>
  <c r="U15" i="5"/>
  <c r="W21" i="5"/>
  <c r="R16" i="5"/>
  <c r="W31" i="5"/>
  <c r="M31" i="5"/>
  <c r="W26" i="5"/>
  <c r="M26" i="5"/>
  <c r="H21" i="5"/>
  <c r="M16" i="5"/>
  <c r="Q55" i="5"/>
  <c r="Q50" i="5"/>
  <c r="V55" i="5"/>
  <c r="L50" i="5"/>
  <c r="L55" i="5"/>
  <c r="L45" i="5"/>
  <c r="Q60" i="5"/>
  <c r="G60" i="5"/>
  <c r="G55" i="5"/>
  <c r="G45" i="5"/>
  <c r="V60" i="5"/>
  <c r="V50" i="5"/>
  <c r="V45" i="5"/>
  <c r="Q45" i="5"/>
  <c r="G50" i="5"/>
  <c r="L60" i="5"/>
  <c r="W57" i="5"/>
  <c r="R57" i="5"/>
  <c r="M57" i="5"/>
  <c r="H57" i="5"/>
  <c r="W52" i="5"/>
  <c r="R52" i="5"/>
  <c r="M52" i="5"/>
  <c r="H52" i="5"/>
  <c r="W47" i="5"/>
  <c r="R47" i="5"/>
  <c r="M47" i="5"/>
  <c r="H47" i="5"/>
  <c r="W42" i="5"/>
  <c r="R42" i="5"/>
  <c r="M42" i="5"/>
  <c r="H42" i="5"/>
  <c r="Q33" i="5" l="1"/>
  <c r="M21" i="5"/>
  <c r="H26" i="5"/>
  <c r="R26" i="5"/>
  <c r="H31" i="5"/>
  <c r="R31" i="5"/>
  <c r="H16" i="5"/>
  <c r="W16" i="5"/>
  <c r="L23" i="5"/>
  <c r="G28" i="5"/>
  <c r="V23" i="5"/>
  <c r="G23" i="5"/>
  <c r="Q23" i="5"/>
  <c r="Q18" i="5"/>
  <c r="L28" i="5"/>
  <c r="L18" i="5"/>
  <c r="Q28" i="5"/>
  <c r="V28" i="5"/>
  <c r="G33" i="5"/>
  <c r="V33" i="5"/>
  <c r="L33" i="5"/>
  <c r="G18" i="5"/>
  <c r="P50" i="5"/>
  <c r="U50" i="5"/>
  <c r="F55" i="5"/>
  <c r="K45" i="5"/>
  <c r="K60" i="5"/>
  <c r="P60" i="5"/>
  <c r="F60" i="5"/>
  <c r="U55" i="5"/>
  <c r="U60" i="5"/>
  <c r="K50" i="5"/>
  <c r="F45" i="5"/>
  <c r="P55" i="5"/>
  <c r="U45" i="5"/>
  <c r="F50" i="5"/>
  <c r="K55" i="5"/>
  <c r="P45" i="5"/>
  <c r="V43" i="5"/>
  <c r="Q58" i="5"/>
  <c r="V58" i="5"/>
  <c r="V48" i="5"/>
  <c r="G43" i="5"/>
  <c r="L48" i="5"/>
  <c r="Q48" i="5"/>
  <c r="V53" i="5"/>
  <c r="L58" i="5"/>
  <c r="G53" i="5"/>
  <c r="L53" i="5"/>
  <c r="Q53" i="5"/>
  <c r="G48" i="5"/>
  <c r="Q43" i="5"/>
  <c r="L43" i="5"/>
  <c r="G58" i="5"/>
  <c r="U22" i="5"/>
  <c r="U32" i="5"/>
  <c r="K27" i="5"/>
  <c r="P17" i="5"/>
  <c r="P22" i="5"/>
  <c r="U17" i="5"/>
  <c r="K17" i="5"/>
  <c r="P32" i="5"/>
  <c r="F32" i="5"/>
  <c r="K22" i="5"/>
  <c r="F22" i="5"/>
  <c r="F17" i="5"/>
  <c r="F27" i="5"/>
  <c r="K32" i="5"/>
  <c r="P27" i="5"/>
  <c r="U27" i="5"/>
  <c r="N50" i="5"/>
  <c r="I60" i="5"/>
  <c r="D55" i="5"/>
  <c r="I45" i="5"/>
  <c r="I50" i="5"/>
  <c r="S60" i="5"/>
  <c r="D50" i="5"/>
  <c r="S55" i="5"/>
  <c r="D45" i="5"/>
  <c r="I55" i="5"/>
  <c r="N55" i="5"/>
  <c r="N45" i="5"/>
  <c r="S50" i="5"/>
  <c r="S45" i="5"/>
  <c r="D60" i="5"/>
  <c r="N60" i="5"/>
  <c r="S22" i="5"/>
  <c r="I27" i="5"/>
  <c r="I32" i="5"/>
  <c r="I22" i="5"/>
  <c r="N27" i="5"/>
  <c r="D17" i="5"/>
  <c r="N22" i="5"/>
  <c r="D22" i="5"/>
  <c r="S17" i="5"/>
  <c r="D32" i="5"/>
  <c r="I17" i="5"/>
  <c r="N17" i="5"/>
  <c r="S27" i="5"/>
  <c r="D27" i="5"/>
  <c r="S32" i="5"/>
  <c r="N32" i="5"/>
  <c r="O42" i="5"/>
  <c r="E42" i="5"/>
  <c r="T57" i="5"/>
  <c r="J47" i="5"/>
  <c r="O52" i="5"/>
  <c r="J52" i="5"/>
  <c r="T47" i="5"/>
  <c r="T42" i="5"/>
  <c r="T52" i="5"/>
  <c r="J57" i="5"/>
  <c r="E52" i="5"/>
  <c r="O57" i="5"/>
  <c r="E47" i="5"/>
  <c r="O47" i="5"/>
  <c r="E57" i="5"/>
  <c r="J42" i="5"/>
  <c r="O49" i="5"/>
  <c r="O54" i="5"/>
  <c r="T44" i="5"/>
  <c r="J44" i="5"/>
  <c r="J49" i="5"/>
  <c r="J59" i="5"/>
  <c r="E49" i="5"/>
  <c r="T54" i="5"/>
  <c r="J54" i="5"/>
  <c r="T59" i="5"/>
  <c r="O44" i="5"/>
  <c r="T49" i="5"/>
  <c r="E44" i="5"/>
  <c r="E54" i="5"/>
  <c r="O59" i="5"/>
  <c r="E59" i="5"/>
  <c r="M30" i="5"/>
  <c r="W25" i="5"/>
  <c r="H30" i="5"/>
  <c r="M20" i="5"/>
  <c r="M15" i="5"/>
  <c r="M25" i="5"/>
  <c r="W20" i="5"/>
  <c r="H25" i="5"/>
  <c r="H15" i="5"/>
  <c r="W30" i="5"/>
  <c r="H20" i="5"/>
  <c r="R20" i="5"/>
  <c r="R30" i="5"/>
  <c r="R15" i="5"/>
  <c r="W15" i="5"/>
  <c r="R25" i="5"/>
  <c r="D34" i="5"/>
  <c r="N34" i="5"/>
  <c r="S29" i="5"/>
  <c r="S34" i="5"/>
  <c r="I19" i="5"/>
  <c r="N29" i="5"/>
  <c r="I34" i="5"/>
  <c r="S24" i="5"/>
  <c r="S19" i="5"/>
  <c r="N19" i="5"/>
  <c r="N24" i="5"/>
  <c r="I29" i="5"/>
  <c r="D29" i="5"/>
  <c r="I24" i="5"/>
  <c r="D19" i="5"/>
  <c r="D24" i="5"/>
  <c r="S51" i="5"/>
  <c r="N46" i="5"/>
  <c r="I41" i="5"/>
  <c r="S41" i="5"/>
  <c r="I56" i="5"/>
  <c r="N56" i="5"/>
  <c r="S56" i="5"/>
  <c r="I46" i="5"/>
  <c r="D51" i="5"/>
  <c r="D41" i="5"/>
  <c r="I51" i="5"/>
  <c r="N41" i="5"/>
  <c r="D46" i="5"/>
  <c r="D56" i="5"/>
  <c r="N51" i="5"/>
  <c r="S46" i="5"/>
  <c r="Q59" i="5"/>
  <c r="L59" i="5"/>
  <c r="V44" i="5"/>
  <c r="G59" i="5"/>
  <c r="Q49" i="5"/>
  <c r="Q54" i="5"/>
  <c r="G44" i="5"/>
  <c r="L54" i="5"/>
  <c r="L49" i="5"/>
  <c r="G54" i="5"/>
  <c r="V54" i="5"/>
  <c r="Q44" i="5"/>
  <c r="G49" i="5"/>
  <c r="V49" i="5"/>
  <c r="V59" i="5"/>
  <c r="L44" i="5"/>
  <c r="P58" i="5"/>
  <c r="U53" i="5"/>
  <c r="K43" i="5"/>
  <c r="F53" i="5"/>
  <c r="K48" i="5"/>
  <c r="K53" i="5"/>
  <c r="U48" i="5"/>
  <c r="F43" i="5"/>
  <c r="P53" i="5"/>
  <c r="F48" i="5"/>
  <c r="P43" i="5"/>
  <c r="F58" i="5"/>
  <c r="U58" i="5"/>
  <c r="U43" i="5"/>
  <c r="P48" i="5"/>
  <c r="K58" i="5"/>
  <c r="O28" i="5"/>
  <c r="E23" i="5"/>
  <c r="O23" i="5"/>
  <c r="J28" i="5"/>
  <c r="T23" i="5"/>
  <c r="T28" i="5"/>
  <c r="E33" i="5"/>
  <c r="O33" i="5"/>
  <c r="J18" i="5"/>
  <c r="O18" i="5"/>
  <c r="T33" i="5"/>
  <c r="E18" i="5"/>
  <c r="E28" i="5"/>
  <c r="T18" i="5"/>
  <c r="J33" i="5"/>
  <c r="J23" i="5"/>
  <c r="P41" i="5"/>
  <c r="U51" i="5"/>
  <c r="P56" i="5"/>
  <c r="F46" i="5"/>
  <c r="K56" i="5"/>
  <c r="F56" i="5"/>
  <c r="U41" i="5"/>
  <c r="K51" i="5"/>
  <c r="F41" i="5"/>
  <c r="P46" i="5"/>
  <c r="K46" i="5"/>
  <c r="U56" i="5"/>
  <c r="P51" i="5"/>
  <c r="U46" i="5"/>
  <c r="F51" i="5"/>
  <c r="K41" i="5"/>
  <c r="V21" i="5"/>
  <c r="G31" i="5"/>
  <c r="V31" i="5"/>
  <c r="Q26" i="5"/>
  <c r="L26" i="5"/>
  <c r="Q31" i="5"/>
  <c r="G16" i="5"/>
  <c r="G26" i="5"/>
  <c r="L21" i="5"/>
  <c r="Q21" i="5"/>
  <c r="V26" i="5"/>
  <c r="G21" i="5"/>
  <c r="L31" i="5"/>
  <c r="V16" i="5"/>
  <c r="L16" i="5"/>
  <c r="Q16"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Edna Catalina Rivera Gomez</author>
    <author>Gladys Carolina Vellojin Alba</author>
    <author>JOHN PINEDA</author>
    <author>ADMINISTRATIVO</author>
    <author>USUARIO</author>
  </authors>
  <commentList>
    <comment ref="N8" authorId="0" shapeId="0" xr:uid="{00000000-0006-0000-0100-000001000000}">
      <text>
        <r>
          <rPr>
            <sz val="9"/>
            <color indexed="81"/>
            <rFont val="Tahoma"/>
            <family val="2"/>
          </rPr>
          <t>Determine la Probabilidad e Impacto del riesgo antes de los controles existentes.</t>
        </r>
      </text>
    </comment>
    <comment ref="AG8" authorId="1" shapeId="0" xr:uid="{00000000-0006-0000-0100-000002000000}">
      <text>
        <r>
          <rPr>
            <sz val="9"/>
            <color indexed="81"/>
            <rFont val="Tahoma"/>
            <family val="2"/>
          </rPr>
          <t>Determine la Probabilidad e Impacto del riesgo después de los controles existentes.</t>
        </r>
      </text>
    </comment>
    <comment ref="BF8" authorId="0" shapeId="0" xr:uid="{00000000-0006-0000-0100-000003000000}">
      <text>
        <r>
          <rPr>
            <sz val="9"/>
            <color indexed="81"/>
            <rFont val="Tahoma"/>
            <family val="2"/>
          </rPr>
          <t xml:space="preserve">Seleccione el tipo de tratamiento a realizar para el riesgo residual.
Ver hoja TRATAMIENTO DEL RIESGO, del presente archivo.
</t>
        </r>
      </text>
    </comment>
    <comment ref="BG8" authorId="0" shapeId="0" xr:uid="{00000000-0006-0000-0100-000004000000}">
      <text>
        <r>
          <rPr>
            <sz val="9"/>
            <color indexed="81"/>
            <rFont val="Tahoma"/>
            <family val="2"/>
          </rPr>
          <t>Formule los planes de acción que sean necesarios para dar tratamiento a los riesgos residuales que en su calificación quedan en la escala de nivel extremo, alto y moderado.</t>
        </r>
      </text>
    </comment>
    <comment ref="B9" authorId="2" shapeId="0" xr:uid="{00000000-0006-0000-0100-000005000000}">
      <text>
        <r>
          <rPr>
            <sz val="10"/>
            <color indexed="81"/>
            <rFont val="Tahoma"/>
            <family val="2"/>
          </rPr>
          <t>Identifique el código del riesgo, haciendo uso de las siglas de su proceso. Iniciando en 001.</t>
        </r>
      </text>
    </comment>
    <comment ref="D9" authorId="2" shapeId="0" xr:uid="{00000000-0006-0000-0100-000006000000}">
      <text>
        <r>
          <rPr>
            <sz val="10"/>
            <color indexed="81"/>
            <rFont val="Tahoma"/>
            <family val="2"/>
          </rPr>
          <t>Determine con que sistema de gestión esta asociado su riesgo.</t>
        </r>
      </text>
    </comment>
    <comment ref="J9" authorId="0" shapeId="0" xr:uid="{00000000-0006-0000-0100-000007000000}">
      <text>
        <r>
          <rPr>
            <sz val="9"/>
            <color indexed="81"/>
            <rFont val="Tahoma"/>
            <family val="2"/>
          </rPr>
          <t>Seleccione la categoría a la que pertenece el riesgo de acuerdo con su naturaleza.</t>
        </r>
      </text>
    </comment>
    <comment ref="K9" authorId="0" shapeId="0" xr:uid="{00000000-0006-0000-0100-000008000000}">
      <text>
        <r>
          <rPr>
            <sz val="9"/>
            <color indexed="81"/>
            <rFont val="Tahoma"/>
            <family val="2"/>
          </rPr>
          <t>Describa claramente el riesgo identificado.
Recuerde que un riesgo es una posible situación que se presenta en la gestión de un proceso, que podría llegar a generar una desviación en el estándar establecido para el mismo y por tanto podría afectar los resultados esperados. Estos riesgos pueden ser tanto internos como externos. 
Ejemplos:</t>
        </r>
        <r>
          <rPr>
            <b/>
            <sz val="9"/>
            <color indexed="81"/>
            <rFont val="Tahoma"/>
            <family val="2"/>
          </rPr>
          <t xml:space="preserve">
</t>
        </r>
        <r>
          <rPr>
            <sz val="9"/>
            <color indexed="81"/>
            <rFont val="Tahoma"/>
            <family val="2"/>
          </rPr>
          <t>* Pérdida de la información.
* Agotamiento del presupuesto aprobado.
* Pérdida de clientes.
* Pérdida de la imagen.
* Pérdida de activos.
* Tecnología obsoleta.
* Proveedores no adecuados.
* Maquinaria y herramienta insuficiente.
* Información incompleta o incorrecta.
* Pérdida de dinero.</t>
        </r>
      </text>
    </comment>
    <comment ref="L9" authorId="0" shapeId="0" xr:uid="{00000000-0006-0000-0100-000009000000}">
      <text>
        <r>
          <rPr>
            <sz val="9"/>
            <color indexed="81"/>
            <rFont val="Tahoma"/>
            <family val="2"/>
          </rPr>
          <t xml:space="preserve">Seleccione:
</t>
        </r>
        <r>
          <rPr>
            <b/>
            <sz val="9"/>
            <color indexed="81"/>
            <rFont val="Tahoma"/>
            <family val="2"/>
          </rPr>
          <t>Si:</t>
        </r>
        <r>
          <rPr>
            <sz val="9"/>
            <color indexed="81"/>
            <rFont val="Tahoma"/>
            <family val="2"/>
          </rPr>
          <t xml:space="preserve"> en caso de que el riesgo identificado ya se haya hecho realidad.
</t>
        </r>
        <r>
          <rPr>
            <b/>
            <sz val="9"/>
            <color indexed="81"/>
            <rFont val="Tahoma"/>
            <family val="2"/>
          </rPr>
          <t>No:</t>
        </r>
        <r>
          <rPr>
            <sz val="9"/>
            <color indexed="81"/>
            <rFont val="Tahoma"/>
            <family val="2"/>
          </rPr>
          <t xml:space="preserve"> en caso de que el riesgo identificado NO ya se haya hecho realidad.
Para analizar si el riesgo ya se pudo haber materializado tenga en cuenta fuentes de datos tales como:
1- Quejas y reclamos
2- No conformidades internas
3- No conformidades externas
4- Salidas no conformes
5- Hallazgos de revisoría fiscal
6- Hallazgos de control interno.
7- Hallazgos de entes de control y vigilancia
8- Resultados de indicadores de gestión
9- Demandas, derechos de petición, tutelas
10- Accidentes</t>
        </r>
      </text>
    </comment>
    <comment ref="M9" authorId="0" shapeId="0" xr:uid="{00000000-0006-0000-0100-00000A000000}">
      <text>
        <r>
          <rPr>
            <sz val="9"/>
            <color indexed="81"/>
            <rFont val="Tahoma"/>
            <family val="2"/>
          </rPr>
          <t>Enuncie la(s) principal(es) parte(s) interesada(s) asociada(s) al riesgo identificado.
Para diligenciar esta casilla haga uso de la matriz de partes interesadas.
1. Entes de control y vigilancia
2. Suscriptor
3. Usuario
4. Comunidad 
5. Aliados Estratégicos
6. Proveedores y/o Contratistas
7. Colaboradores 
8. Asamblea de accionistas
9. Junta directiva
10. Acreedor</t>
        </r>
      </text>
    </comment>
    <comment ref="N9" authorId="0" shapeId="0" xr:uid="{00000000-0006-0000-0100-00000B000000}">
      <text>
        <r>
          <rPr>
            <sz val="9"/>
            <color indexed="81"/>
            <rFont val="Tahoma"/>
            <family val="2"/>
          </rPr>
          <t xml:space="preserve">Seleccione el nivel de probabilidad del riesgo identificado.
</t>
        </r>
        <r>
          <rPr>
            <b/>
            <sz val="9"/>
            <color indexed="81"/>
            <rFont val="Tahoma"/>
            <family val="2"/>
          </rPr>
          <t xml:space="preserve">Probabilidad: </t>
        </r>
        <r>
          <rPr>
            <sz val="9"/>
            <color indexed="81"/>
            <rFont val="Tahoma"/>
            <family val="2"/>
          </rPr>
          <t xml:space="preserve">Es la posibilidad de que el riesgo se materialice.
Ver hoja de ANÁLISIS PROBABILIDAD del presente archivo para identificar con mayor objetividad la probabilidad del riesgo. </t>
        </r>
      </text>
    </comment>
    <comment ref="P9" authorId="0" shapeId="0" xr:uid="{00000000-0006-0000-0100-00000C000000}">
      <text>
        <r>
          <rPr>
            <sz val="9"/>
            <color indexed="81"/>
            <rFont val="Tahoma"/>
            <family val="2"/>
          </rPr>
          <t xml:space="preserve">Seleccione el nivel del impacto del riesgo identificado para cada tipo de impacto (Legal, Desarrollo Institucional, Reputacional, Económico, Personas, Medio Ambiente)
</t>
        </r>
        <r>
          <rPr>
            <b/>
            <sz val="9"/>
            <color indexed="81"/>
            <rFont val="Tahoma"/>
            <family val="2"/>
          </rPr>
          <t>Impacto:</t>
        </r>
        <r>
          <rPr>
            <sz val="9"/>
            <color indexed="81"/>
            <rFont val="Tahoma"/>
            <family val="2"/>
          </rPr>
          <t xml:space="preserve"> Es el efecto que tendría el riesgo sobre el proceso en caso de que se llegara a materializar.
Ver hoja de ANÁLISIS DE IMPACTO del presente archivo para definir con mayor objetividad el nivel de impacto.</t>
        </r>
      </text>
    </comment>
    <comment ref="AB9" authorId="0" shapeId="0" xr:uid="{00000000-0006-0000-0100-00000D000000}">
      <text>
        <r>
          <rPr>
            <sz val="9"/>
            <color indexed="81"/>
            <rFont val="Tahoma"/>
            <family val="2"/>
          </rPr>
          <t>El cálculo del impacto 
es automático en la matriz y se realiza a partir de los niveles de impacto seleccionados para cada tipo de impacto.</t>
        </r>
      </text>
    </comment>
    <comment ref="AD9" authorId="0" shapeId="0" xr:uid="{00000000-0006-0000-0100-00000E000000}">
      <text>
        <r>
          <rPr>
            <sz val="9"/>
            <color indexed="81"/>
            <rFont val="Tahoma"/>
            <family val="2"/>
          </rPr>
          <t>La valoración del riesgo inherente es automática y se calcula teniendo en cuenta la Probabilidad de Ocurrencia y la Calificación Impacto.</t>
        </r>
        <r>
          <rPr>
            <b/>
            <sz val="9"/>
            <color indexed="81"/>
            <rFont val="Tahoma"/>
            <family val="2"/>
          </rPr>
          <t xml:space="preserve">
Riesgo inherente: </t>
        </r>
        <r>
          <rPr>
            <sz val="9"/>
            <color indexed="81"/>
            <rFont val="Tahoma"/>
            <family val="2"/>
          </rPr>
          <t>es aquel que se presenta de manera intrínseca en la vivencia del ciclo de un proceso, es decir, cuando la vulnerabilidad asociada al mismo es evidente sin considerar los controles existentes.
Ver hoja EVALUACIÓN DEL RIESGO - RIESGO INHERENTE</t>
        </r>
      </text>
    </comment>
    <comment ref="AG9" authorId="0" shapeId="0" xr:uid="{00000000-0006-0000-0100-00000F000000}">
      <text>
        <r>
          <rPr>
            <sz val="9"/>
            <color indexed="81"/>
            <rFont val="Tahoma"/>
            <family val="2"/>
          </rPr>
          <t>Se identifica las razones que pueden detonar la materialización del riesgo para luego compararlas con los controles existentes, determinando así, si dichos controles son coherentes con la causa y, por lo tanto, ayudan a mitigar o prevenir el riesgo.
Si el control no corresponde con la causa, no es efectivo.</t>
        </r>
      </text>
    </comment>
    <comment ref="AH9" authorId="0" shapeId="0" xr:uid="{00000000-0006-0000-0100-000010000000}">
      <text>
        <r>
          <rPr>
            <sz val="9"/>
            <color indexed="81"/>
            <rFont val="Tahoma"/>
            <family val="2"/>
          </rPr>
          <t>Evalué los controles declarados para el riesgo evaluado.
Una vez evalué los controles, vuelva a calificar los criterios de Probabilidad e Impacto del riesgo.</t>
        </r>
      </text>
    </comment>
    <comment ref="AM9" authorId="0" shapeId="0" xr:uid="{00000000-0006-0000-0100-000011000000}">
      <text>
        <r>
          <rPr>
            <sz val="9"/>
            <color indexed="81"/>
            <rFont val="Tahoma"/>
            <family val="2"/>
          </rPr>
          <t xml:space="preserve">Seleccione el nivel de probabilidad del riesgo identificado, </t>
        </r>
        <r>
          <rPr>
            <u/>
            <sz val="9"/>
            <color indexed="81"/>
            <rFont val="Tahoma"/>
            <family val="2"/>
          </rPr>
          <t>después de controles.</t>
        </r>
        <r>
          <rPr>
            <sz val="9"/>
            <color indexed="81"/>
            <rFont val="Tahoma"/>
            <family val="2"/>
          </rPr>
          <t xml:space="preserve">
</t>
        </r>
        <r>
          <rPr>
            <b/>
            <sz val="9"/>
            <color indexed="81"/>
            <rFont val="Tahoma"/>
            <family val="2"/>
          </rPr>
          <t>Probabilidad:</t>
        </r>
        <r>
          <rPr>
            <sz val="9"/>
            <color indexed="81"/>
            <rFont val="Tahoma"/>
            <family val="2"/>
          </rPr>
          <t xml:space="preserve"> Es la posibilidad de que el riesgo se materialice.
Ver hoja de ANÁLISIS PROBABILIDAD del presente archivo para identificar con mayor objetividad la probabilidad del riesgo. 
Tenga presente que si en la casilla de: </t>
        </r>
        <r>
          <rPr>
            <b/>
            <u/>
            <sz val="9"/>
            <color indexed="81"/>
            <rFont val="Tahoma"/>
            <family val="2"/>
          </rPr>
          <t>¿Los controles son efectivos?</t>
        </r>
        <r>
          <rPr>
            <sz val="9"/>
            <color indexed="81"/>
            <rFont val="Tahoma"/>
            <family val="2"/>
          </rPr>
          <t xml:space="preserve"> su respuesta fue NO, la presente probabilidad debe ser valorada igual que en la primera calificación en el apartado de análisis del riesgo.
</t>
        </r>
      </text>
    </comment>
    <comment ref="AO9" authorId="0" shapeId="0" xr:uid="{00000000-0006-0000-0100-000012000000}">
      <text>
        <r>
          <rPr>
            <sz val="9"/>
            <color indexed="81"/>
            <rFont val="Tahoma"/>
            <family val="2"/>
          </rPr>
          <t xml:space="preserve">Seleccione el nivel del impacto del riesgo identificado para cada tipo de impacto (Legal, Desarrollo Institucional, Reputacional, Económico, Personas, Medio Ambiente), </t>
        </r>
        <r>
          <rPr>
            <b/>
            <u/>
            <sz val="9"/>
            <color indexed="81"/>
            <rFont val="Tahoma"/>
            <family val="2"/>
          </rPr>
          <t>después de controles.</t>
        </r>
        <r>
          <rPr>
            <sz val="9"/>
            <color indexed="81"/>
            <rFont val="Tahoma"/>
            <family val="2"/>
          </rPr>
          <t xml:space="preserve">
</t>
        </r>
        <r>
          <rPr>
            <b/>
            <sz val="9"/>
            <color indexed="81"/>
            <rFont val="Tahoma"/>
            <family val="2"/>
          </rPr>
          <t>Impacto:</t>
        </r>
        <r>
          <rPr>
            <sz val="9"/>
            <color indexed="81"/>
            <rFont val="Tahoma"/>
            <family val="2"/>
          </rPr>
          <t xml:space="preserve"> Es el efecto que tendría el riesgo sobre el proceso en caso de que se llegara a materializar.
Ver hoja de ANÁLISIS DE IMPACTO del presente archivo para definir con mayor objetividad el nivel de impacto.
Tenga presente que si en la casilla de: </t>
        </r>
        <r>
          <rPr>
            <b/>
            <u/>
            <sz val="9"/>
            <color indexed="81"/>
            <rFont val="Tahoma"/>
            <family val="2"/>
          </rPr>
          <t>¿Los controles son efectivos?</t>
        </r>
        <r>
          <rPr>
            <sz val="9"/>
            <color indexed="81"/>
            <rFont val="Tahoma"/>
            <family val="2"/>
          </rPr>
          <t xml:space="preserve"> su respuesta fue </t>
        </r>
        <r>
          <rPr>
            <b/>
            <u/>
            <sz val="9"/>
            <color indexed="81"/>
            <rFont val="Tahoma"/>
            <family val="2"/>
          </rPr>
          <t>(NO)</t>
        </r>
        <r>
          <rPr>
            <sz val="9"/>
            <color indexed="81"/>
            <rFont val="Tahoma"/>
            <family val="2"/>
          </rPr>
          <t xml:space="preserve"> las presentes casillas deben ser valoradas igual que en la primera calificación en el apartado de análisis del riesgo.</t>
        </r>
      </text>
    </comment>
    <comment ref="BA9" authorId="0" shapeId="0" xr:uid="{00000000-0006-0000-0100-000013000000}">
      <text>
        <r>
          <rPr>
            <sz val="9"/>
            <color indexed="81"/>
            <rFont val="Tahoma"/>
            <family val="2"/>
          </rPr>
          <t xml:space="preserve">La calificación del impacto  </t>
        </r>
        <r>
          <rPr>
            <u/>
            <sz val="9"/>
            <color indexed="81"/>
            <rFont val="Tahoma"/>
            <family val="2"/>
          </rPr>
          <t>después de controles</t>
        </r>
        <r>
          <rPr>
            <sz val="9"/>
            <color indexed="81"/>
            <rFont val="Tahoma"/>
            <family val="2"/>
          </rPr>
          <t xml:space="preserve"> 
es automática, y se calcula teniendo en cuenta los niveles de impacto seleccionados para cada tipo de impacto generado.</t>
        </r>
      </text>
    </comment>
    <comment ref="BC9" authorId="0" shapeId="0" xr:uid="{00000000-0006-0000-0100-000014000000}">
      <text>
        <r>
          <rPr>
            <sz val="9"/>
            <color indexed="81"/>
            <rFont val="Tahoma"/>
            <family val="2"/>
          </rPr>
          <t xml:space="preserve">La valoración del riesgo residual es automática y se calcula teniendo en cuenta la Probabilidad de Ocurrencia y la Calificación Impacto.
</t>
        </r>
        <r>
          <rPr>
            <b/>
            <sz val="9"/>
            <color indexed="81"/>
            <rFont val="Tahoma"/>
            <family val="2"/>
          </rPr>
          <t>Riesgo Residual:</t>
        </r>
        <r>
          <rPr>
            <sz val="9"/>
            <color indexed="81"/>
            <rFont val="Tahoma"/>
            <family val="2"/>
          </rPr>
          <t xml:space="preserve"> es aquel que permanece posterior a la validación o aplicación de los controles existentes.
Ver hoja EVALUACIÓN DEL RIESGO - RIESGO RESIDUAL
Todos los riesgos residuales valorados como extremos, altos y moderados deben generar acciones de tratamiento.
</t>
        </r>
      </text>
    </comment>
    <comment ref="BG9" authorId="0" shapeId="0" xr:uid="{00000000-0006-0000-0100-000015000000}">
      <text>
        <r>
          <rPr>
            <b/>
            <sz val="9"/>
            <color indexed="81"/>
            <rFont val="Tahoma"/>
            <family val="2"/>
          </rPr>
          <t>Tenga en cuenta a la hora de formular las acciones:</t>
        </r>
        <r>
          <rPr>
            <sz val="9"/>
            <color indexed="81"/>
            <rFont val="Tahoma"/>
            <family val="2"/>
          </rPr>
          <t xml:space="preserve">
*Las acciones debe apuntar a dar tratamiento a la causa que puede originar el riesgo.
*Las acciones deben repotenciar o cambiar los controles existentes cuando es necesario.
*Se puede inclinar el tratamiento a reducir probabilidad de ocurrencia.
*Se puede inclinar el tratamiento a reducir impacto que se podría generar.
Redacte las acciones de tratamiento siguiendo el esquema del ciclo </t>
        </r>
        <r>
          <rPr>
            <b/>
            <u/>
            <sz val="9"/>
            <color indexed="81"/>
            <rFont val="Tahoma"/>
            <family val="2"/>
          </rPr>
          <t>PHVA</t>
        </r>
      </text>
    </comment>
    <comment ref="BH9" authorId="0" shapeId="0" xr:uid="{00000000-0006-0000-0100-000016000000}">
      <text>
        <r>
          <rPr>
            <sz val="9"/>
            <color indexed="81"/>
            <rFont val="Tahoma"/>
            <family val="2"/>
          </rPr>
          <t xml:space="preserve">Mencione el cargo del responsable de la actividad o de las actividades.
</t>
        </r>
      </text>
    </comment>
    <comment ref="BI9" authorId="2" shapeId="0" xr:uid="{00000000-0006-0000-0100-000017000000}">
      <text>
        <r>
          <rPr>
            <sz val="9"/>
            <color indexed="81"/>
            <rFont val="Tahoma"/>
            <family val="2"/>
          </rPr>
          <t xml:space="preserve">Indique la fecha en la que se deben completar las actividades. 
Por favor sea objetivo en la definición de la fecha de este compromiso, dado que las acciones se deben cumplir en las fechas previstas sin demora injustificada.
</t>
        </r>
      </text>
    </comment>
    <comment ref="BJ9" authorId="2" shapeId="0" xr:uid="{00000000-0006-0000-0100-000018000000}">
      <text>
        <r>
          <rPr>
            <sz val="9"/>
            <color indexed="81"/>
            <rFont val="Tahoma"/>
            <family val="2"/>
          </rPr>
          <t>Indique la fecha en la que se realiza el seguimiento y describa las acciones realizadas.</t>
        </r>
      </text>
    </comment>
    <comment ref="BL9" authorId="3" shapeId="0" xr:uid="{00000000-0006-0000-0100-000019000000}">
      <text>
        <r>
          <rPr>
            <sz val="9"/>
            <color indexed="81"/>
            <rFont val="Tahoma"/>
            <family val="2"/>
          </rPr>
          <t xml:space="preserve">Una vez cerrado el plan de acción propuesto realice la evaluación de la eficacia de las acciones tomadas.
Tenga en cuenta si se logró alcanzar el efecto que se esperaba tras la realización del plan de acción
</t>
        </r>
      </text>
    </comment>
    <comment ref="AH10" authorId="4" shapeId="0" xr:uid="{00000000-0006-0000-0100-00001A000000}">
      <text>
        <r>
          <rPr>
            <sz val="9"/>
            <color indexed="81"/>
            <rFont val="Tahoma"/>
            <family val="2"/>
          </rPr>
          <t>Analice si actualmente existen controles dentro del proceso, que tengan relación con el riesgo evaluado.</t>
        </r>
      </text>
    </comment>
    <comment ref="AI10" authorId="4" shapeId="0" xr:uid="{00000000-0006-0000-0100-00001B000000}">
      <text>
        <r>
          <rPr>
            <sz val="9"/>
            <color indexed="81"/>
            <rFont val="Tahoma"/>
            <family val="2"/>
          </rPr>
          <t>Describa los controles que actualmente se encuentran declarados en el proceso, que tengan relación con el riesgo evaluado.</t>
        </r>
      </text>
    </comment>
    <comment ref="AJ10" authorId="4" shapeId="0" xr:uid="{00000000-0006-0000-0100-00001C000000}">
      <text>
        <r>
          <rPr>
            <sz val="9"/>
            <color indexed="81"/>
            <rFont val="Tahoma"/>
            <family val="2"/>
          </rPr>
          <t xml:space="preserve">Analice si los controles que identificó en la actualidad se están siendo utilizados actualmente. 
Tenga en cuenta que al elegir (SI) dichos 
controles deben estar implementados al 100%
</t>
        </r>
      </text>
    </comment>
    <comment ref="AK10" authorId="4" shapeId="0" xr:uid="{00000000-0006-0000-0100-00001D000000}">
      <text>
        <r>
          <rPr>
            <sz val="9"/>
            <color indexed="81"/>
            <rFont val="Tahoma"/>
            <family val="2"/>
          </rPr>
          <t>Analice si los controles mencionados están declarados por escrito en algún documento institucional. 
Para los procesos que hacen parte del alcance del SG deben estar estandarizados y controlados como documentos internos o externos según las políticas documentales del SG.</t>
        </r>
      </text>
    </comment>
    <comment ref="AL10" authorId="0" shapeId="0" xr:uid="{00000000-0006-0000-0100-00001E000000}">
      <text>
        <r>
          <rPr>
            <sz val="9"/>
            <color indexed="81"/>
            <rFont val="Tahoma"/>
            <family val="2"/>
          </rPr>
          <t>Analice si los controles identificados realmente están minimizando la probabilidad de que los riesgos se materialicen o el impacto generado en caso de ocurrencia.
Si el riesgo se ha materializado (ver casilla de esta misma matriz en la cual se formula esta pregunta), analice si el control descrito estaba vigente en el momento de la ocurrencia y en caso, de respuesta afirmativa debe seleccionar la opción NO
También tenga en cuenta que si el control no ataca la causa que puede originar el riesgo, debe seleccionar la opción NO.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Edna Catalina Rivera Gomez</author>
    <author>JOHN PINEDA</author>
    <author>ADMINISTRATIVO</author>
  </authors>
  <commentList>
    <comment ref="D5" authorId="0" shapeId="0" xr:uid="{00000000-0006-0000-0200-000001000000}">
      <text>
        <r>
          <rPr>
            <sz val="9"/>
            <color indexed="81"/>
            <rFont val="Tahoma"/>
            <family val="2"/>
          </rPr>
          <t>Formule los planes de acción que sean necesarios para dar tratamiento a los riesgos residuales que en su calificación quedan en la escala de nivel extremo, alto y moderado.</t>
        </r>
      </text>
    </comment>
    <comment ref="D6" authorId="0" shapeId="0" xr:uid="{00000000-0006-0000-0200-000002000000}">
      <text>
        <r>
          <rPr>
            <b/>
            <sz val="9"/>
            <color indexed="81"/>
            <rFont val="Tahoma"/>
            <family val="2"/>
          </rPr>
          <t>Tenga en cuenta a la hora de formular las acciones:</t>
        </r>
        <r>
          <rPr>
            <sz val="9"/>
            <color indexed="81"/>
            <rFont val="Tahoma"/>
            <family val="2"/>
          </rPr>
          <t xml:space="preserve">
*Las acciones debe apuntar a dar cumplimiento con la oportunidad 
Redacte las acciones de tratamiento siguiendo el esquema del ciclo </t>
        </r>
        <r>
          <rPr>
            <b/>
            <u/>
            <sz val="9"/>
            <color indexed="81"/>
            <rFont val="Tahoma"/>
            <family val="2"/>
          </rPr>
          <t>PHVA</t>
        </r>
      </text>
    </comment>
    <comment ref="E6" authorId="0" shapeId="0" xr:uid="{00000000-0006-0000-0200-000003000000}">
      <text>
        <r>
          <rPr>
            <sz val="9"/>
            <color indexed="81"/>
            <rFont val="Tahoma"/>
            <family val="2"/>
          </rPr>
          <t xml:space="preserve">Mencione el cargo del responsable de la actividad o de las actividades.
</t>
        </r>
      </text>
    </comment>
    <comment ref="F6" authorId="1" shapeId="0" xr:uid="{00000000-0006-0000-0200-000004000000}">
      <text>
        <r>
          <rPr>
            <sz val="9"/>
            <color indexed="81"/>
            <rFont val="Tahoma"/>
            <family val="2"/>
          </rPr>
          <t xml:space="preserve">Indique la fecha en la que se deben completar las actividades. 
Por favor sea objetivo en la definición de la fecha de este compromiso, dado que las acciones se deben cumplir en las fechas previstas sin demora injustificada.
</t>
        </r>
      </text>
    </comment>
    <comment ref="G6" authorId="1" shapeId="0" xr:uid="{00000000-0006-0000-0200-000005000000}">
      <text>
        <r>
          <rPr>
            <sz val="9"/>
            <color indexed="81"/>
            <rFont val="Tahoma"/>
            <family val="2"/>
          </rPr>
          <t>Indique la fecha en la que se realiza el seguimiento y describa las acciones realizadas.</t>
        </r>
      </text>
    </comment>
    <comment ref="I6" authorId="2" shapeId="0" xr:uid="{00000000-0006-0000-0200-000006000000}">
      <text>
        <r>
          <rPr>
            <sz val="9"/>
            <color indexed="81"/>
            <rFont val="Tahoma"/>
            <family val="2"/>
          </rPr>
          <t xml:space="preserve">Una vez cerrado el plan de acción propuesto realice la evaluación de la eficacia de las acciones tomadas.
Tenga en cuenta si se logró alcanzar el efecto que se esperaba tras la realización del plan de acción
</t>
        </r>
      </text>
    </comment>
  </commentList>
</comments>
</file>

<file path=xl/sharedStrings.xml><?xml version="1.0" encoding="utf-8"?>
<sst xmlns="http://schemas.openxmlformats.org/spreadsheetml/2006/main" count="543" uniqueCount="252">
  <si>
    <t>LEGAL</t>
  </si>
  <si>
    <t>Causa que puede originar la materialización del riesgo</t>
  </si>
  <si>
    <t>Cerrada</t>
  </si>
  <si>
    <t>No Eficaz</t>
  </si>
  <si>
    <t>Eficaz</t>
  </si>
  <si>
    <t>DESCRIPCIÓN</t>
  </si>
  <si>
    <t>CRITERIO</t>
  </si>
  <si>
    <t>NIVEL</t>
  </si>
  <si>
    <t>CONCEPTO</t>
  </si>
  <si>
    <t>IMPACTO EN LAS PERSONAS</t>
  </si>
  <si>
    <t>IMPACTO LEGAL - REGLAMENTARIO U OTROS</t>
  </si>
  <si>
    <t>VALOR</t>
  </si>
  <si>
    <t>Descripción</t>
  </si>
  <si>
    <t>CATASTROFICO (30)</t>
  </si>
  <si>
    <t>MAYOR (12)</t>
  </si>
  <si>
    <t>MENOR (2)</t>
  </si>
  <si>
    <t>TIPO</t>
  </si>
  <si>
    <t>PROBABILIDAD</t>
  </si>
  <si>
    <t>DESCRIPCION</t>
  </si>
  <si>
    <t>ACCION</t>
  </si>
  <si>
    <t>TRATAMIENTO DEL RIESGO</t>
  </si>
  <si>
    <t>Si el evento llegara a presentarse, tendría consecuencias de relevancia alta.</t>
  </si>
  <si>
    <t>Si el evento llegara a presentarse, tendría consecuencias de relevancia extrema.</t>
  </si>
  <si>
    <t>ANÁLISIS DEL IMPACTO DEL RIESGO</t>
  </si>
  <si>
    <t>ESCALA DE CALIFICACIÓN IMPACTO</t>
  </si>
  <si>
    <t>Si el evento llegara a presentarse, tendría consecuencias de relevancia mínima.</t>
  </si>
  <si>
    <t>Si el evento llegara a presentarse, tendría consecuencias de relevancia media.</t>
  </si>
  <si>
    <t>CARACTERÍSTICAS A TENER EN CUENTA A LA HORA DE ANALIZAR IMPACTO</t>
  </si>
  <si>
    <t>ID Riesgo</t>
  </si>
  <si>
    <t>Descripción del Riesgo</t>
  </si>
  <si>
    <t>Administración de Biblioteca</t>
  </si>
  <si>
    <t>Administración de Registro Académico</t>
  </si>
  <si>
    <t>Administración Financiera</t>
  </si>
  <si>
    <t>Becas y Financiación</t>
  </si>
  <si>
    <t>Gestión de Compras y Contratación</t>
  </si>
  <si>
    <t>Gestión de Infraestructura Física</t>
  </si>
  <si>
    <t>Gestión de la Información</t>
  </si>
  <si>
    <t>Gestión para el Bienestar Universitario</t>
  </si>
  <si>
    <t>Gestión de Desarrollo Humano</t>
  </si>
  <si>
    <t>PIAMI</t>
  </si>
  <si>
    <t>Planeación Estratégica</t>
  </si>
  <si>
    <t>Mejora Continua</t>
  </si>
  <si>
    <t>Probabilidad 
Ocurrencia</t>
  </si>
  <si>
    <t>Impacto Generado</t>
  </si>
  <si>
    <t>REPUTACIONAL</t>
  </si>
  <si>
    <t>PERSONAS</t>
  </si>
  <si>
    <t>Calificación Impacto</t>
  </si>
  <si>
    <t>Riesgo Inherente</t>
  </si>
  <si>
    <t>Controles del Riesgo</t>
  </si>
  <si>
    <t>¿Existen Controles?</t>
  </si>
  <si>
    <t>Descripción de Controles Existentes</t>
  </si>
  <si>
    <t>Riesgo Residual</t>
  </si>
  <si>
    <t>TRTAMIENTO</t>
  </si>
  <si>
    <t>Descripción de las Actividades a Seguir</t>
  </si>
  <si>
    <t xml:space="preserve"> </t>
  </si>
  <si>
    <t>Seguimiento a las Actividades</t>
  </si>
  <si>
    <t>Responsable de las Actividades</t>
  </si>
  <si>
    <t>Evaluación de las Actividades</t>
  </si>
  <si>
    <t>N.A.</t>
  </si>
  <si>
    <t>Valoración</t>
  </si>
  <si>
    <t>AVANCE DE LAS ACTIVIDADES</t>
  </si>
  <si>
    <t>Avance de la Actividades</t>
  </si>
  <si>
    <t>EVALAUCIÓN DE LAS ACTIVIDADES</t>
  </si>
  <si>
    <t>ANÁLISIS DEL NIVEL DE RIESGO</t>
  </si>
  <si>
    <t>I. IDENTIFICACIÓN DEL RIESGO</t>
  </si>
  <si>
    <t>II. ANÁLISIS DE RIESGOS</t>
  </si>
  <si>
    <t>VII. SEGUIMIENTO AL PLAN DE ACCIÓN</t>
  </si>
  <si>
    <t>IMPACTO REPUTACIONAL</t>
  </si>
  <si>
    <t>Implica tomar la acciones que sean necesarias para mitigar la probabilidad de ocurrencia o el impacto del riesgo.</t>
  </si>
  <si>
    <t>Seguridad y Salud en el Trabajo</t>
  </si>
  <si>
    <t>Gestión de Sistemas y Tecnologías de Información</t>
  </si>
  <si>
    <t>¿El riesgo ya se ha materializado?</t>
  </si>
  <si>
    <t>Tipo de Riesgo</t>
  </si>
  <si>
    <t>Implica continuar con las acciones de control existentes, con el fin de mantener el riesgo en sus niveles actuales.</t>
  </si>
  <si>
    <t>Implica tomar las acciones que sean necesarias para eliminar la fuente del riesgo, buscando con ello anular la probabilidad de que el riesgo se materialice.</t>
  </si>
  <si>
    <t>Implica tomar las acciones que sean necesarias para desarrollar esfuerzos en conjunto con otros procesos o partes interesadas, que permitan reducir o eliminar la probabilidad de ocurrencia o el impacto del riesgo. 
Es caso de seleccionar esta opción se debe definir qué tipo de acción se debe realizar con los otros procesos o partes interesadas: 
COMPARTIR - REDUCIR
COMPARTIR - EVITAR</t>
  </si>
  <si>
    <t xml:space="preserve">Implica tomar las acciones que sean necesarias para trasladar el riesgo a otros procesos o partes interesadas, con el fin de que éstos sean los responsables de controlar el riesgo. </t>
  </si>
  <si>
    <t>Afecta el cumplimiento de uno o varios objetivos estratégicos institucionales.</t>
  </si>
  <si>
    <t>Afecta la imagen de una o varias unidades.</t>
  </si>
  <si>
    <t>Afecta la imagen de la Institución en el ámbito interno</t>
  </si>
  <si>
    <t>Afecta la imagen de la Institución en el ámbito externo</t>
  </si>
  <si>
    <t>Afecta la imagen de la Institución en el ámbito externo con consecuencias en la continuidad de la operación.</t>
  </si>
  <si>
    <t>Afecta el cumplimiento de uno o varios objetivos estratégicos de una unidad académica o administrativa.</t>
  </si>
  <si>
    <t>EVALUACIÓN DEL RIESGO INHERENTE</t>
  </si>
  <si>
    <t>EVALUACIÓN DEL RIESGO RESIDUAL</t>
  </si>
  <si>
    <t>ANÁLISIS DE PROBABILIDAD DE OCURRENCIA</t>
  </si>
  <si>
    <t>III. VALORACIÓN RIESGO INHERENTE</t>
  </si>
  <si>
    <t>IV. EVALUACIÓN DEL RIESGO</t>
  </si>
  <si>
    <t>VI. TIPO DE TRATAMIENTO PARA EL RIESGO</t>
  </si>
  <si>
    <t>VII. PLAN DE ACCIÓN</t>
  </si>
  <si>
    <t>Ítem</t>
  </si>
  <si>
    <t>Existe una leve afectación del ambiente, producto de las actividades realizadas.</t>
  </si>
  <si>
    <t>Las actividades realizadas generan multas, sanciones o llamados de atención de las autoridades ambientales.</t>
  </si>
  <si>
    <t>V. VALORACIÓN RIESGO RESIDUAL</t>
  </si>
  <si>
    <t>TIPO DE RIESGO</t>
  </si>
  <si>
    <t>Estratégico</t>
  </si>
  <si>
    <t>Financiero</t>
  </si>
  <si>
    <t>Salud y Seguridad Industrial</t>
  </si>
  <si>
    <t>Tecnológico</t>
  </si>
  <si>
    <t>Ambiental</t>
  </si>
  <si>
    <t>EL RIESGO SE HA MATERIALIZADO</t>
  </si>
  <si>
    <t>Si</t>
  </si>
  <si>
    <t>No</t>
  </si>
  <si>
    <t>Afecta de manera controlada el presupuesto de una o varias unidades (se cubre con traslados internos o con adiciones con recursos propios).</t>
  </si>
  <si>
    <t>Afecta el presupuesto institucional con consecuencias en la continuidad de la operación (incapacidad de cumplimiento en el pago a terceros).</t>
  </si>
  <si>
    <t>Multas y sanciones emitidas por entes de vigilancia y control.</t>
  </si>
  <si>
    <t>Quejas y reclamos.</t>
  </si>
  <si>
    <t>Demandas o investigaciones por entes de vigilancia y control.</t>
  </si>
  <si>
    <t>El evento podría ocurrir en circunstancias excepcionales, durante la vivencia del proceso.</t>
  </si>
  <si>
    <t>El evento podría ocurrir con frecuencia moderada, durante la vivencia del proceso.</t>
  </si>
  <si>
    <t>El evento podría ocurrir con frecuencia alta, durante la vivencia del proceso.</t>
  </si>
  <si>
    <t>El evento podría ocurrir con seguridad, durante la vivencia del proceso.</t>
  </si>
  <si>
    <t>Procesos, Producto y Servicio</t>
  </si>
  <si>
    <t>Activos e Infraestructura</t>
  </si>
  <si>
    <t>Jurídico</t>
  </si>
  <si>
    <t>DESARROLLO INSTITUCIONAL</t>
  </si>
  <si>
    <t>ECONÓMICO</t>
  </si>
  <si>
    <t>MEDIO AMBIENTE</t>
  </si>
  <si>
    <t>IMPACTO EN EL DESARROLLO INSTITUCIONAL</t>
  </si>
  <si>
    <t>IMPACTO ECONÓMICO</t>
  </si>
  <si>
    <t>IMPACTO EN EL MEDIO AMBIENTE</t>
  </si>
  <si>
    <t>Hallazgos de No conformidades en auditorias internas por incumplimiento legal o reglamentario.</t>
  </si>
  <si>
    <t>IMPACTO</t>
  </si>
  <si>
    <t>PROB. VS IMPACTO</t>
  </si>
  <si>
    <t>Parte Interesada Asociada</t>
  </si>
  <si>
    <t>Fecha Límite de Cumplimiento de las Actividades</t>
  </si>
  <si>
    <t>Abierta sin Gestión</t>
  </si>
  <si>
    <t>En Proceso</t>
  </si>
  <si>
    <t>Asumir</t>
  </si>
  <si>
    <t>Reducir</t>
  </si>
  <si>
    <t>Evitar</t>
  </si>
  <si>
    <t>Compartir - Reducir</t>
  </si>
  <si>
    <t>Compartir - Evitar</t>
  </si>
  <si>
    <t>Transferir</t>
  </si>
  <si>
    <t>Raro</t>
  </si>
  <si>
    <t>Posible</t>
  </si>
  <si>
    <t>Probable</t>
  </si>
  <si>
    <t>Muy Probable</t>
  </si>
  <si>
    <t>Menor</t>
  </si>
  <si>
    <t>Moderado</t>
  </si>
  <si>
    <t>Mayor</t>
  </si>
  <si>
    <t>Catastrófico</t>
  </si>
  <si>
    <t>Bajo</t>
  </si>
  <si>
    <t>Alto</t>
  </si>
  <si>
    <t>Extremo</t>
  </si>
  <si>
    <t>Compartir</t>
  </si>
  <si>
    <t>MACROPROCESO SGC</t>
  </si>
  <si>
    <t>Afecta el presupuesto de las unidades con repercusión en el cumplimiento de las metas planteadas en el plan de desarrollo.</t>
  </si>
  <si>
    <t>PARTE INTERESADA</t>
  </si>
  <si>
    <t>Aspirantes</t>
  </si>
  <si>
    <t>Colegios objetivo</t>
  </si>
  <si>
    <t>Donantes</t>
  </si>
  <si>
    <t>Graduados</t>
  </si>
  <si>
    <t>Municipios de Sabana Centro</t>
  </si>
  <si>
    <t>Proveedores</t>
  </si>
  <si>
    <r>
      <t>Estudiantes de pregrado</t>
    </r>
    <r>
      <rPr>
        <sz val="10"/>
        <color rgb="FF0070C0"/>
        <rFont val="Arial"/>
        <family val="2"/>
      </rPr>
      <t xml:space="preserve"> y/o estudiantes de</t>
    </r>
    <r>
      <rPr>
        <sz val="10"/>
        <color theme="1"/>
        <rFont val="Arial"/>
        <family val="2"/>
      </rPr>
      <t xml:space="preserve"> posgrado</t>
    </r>
  </si>
  <si>
    <r>
      <t xml:space="preserve">Familias </t>
    </r>
    <r>
      <rPr>
        <sz val="10"/>
        <color rgb="FF0070C0"/>
        <rFont val="Arial"/>
        <family val="2"/>
      </rPr>
      <t>de la comunidad universitaria</t>
    </r>
  </si>
  <si>
    <r>
      <t xml:space="preserve">Consejo Superior </t>
    </r>
    <r>
      <rPr>
        <sz val="10"/>
        <color rgb="FF0070C0"/>
        <rFont val="Arial"/>
        <family val="2"/>
      </rPr>
      <t>y/o sus comisiones</t>
    </r>
  </si>
  <si>
    <t>Organizaciones cliente</t>
  </si>
  <si>
    <t>Medio ambiente</t>
  </si>
  <si>
    <t>Medios de comunicación</t>
  </si>
  <si>
    <r>
      <rPr>
        <sz val="10"/>
        <rFont val="Arial"/>
        <family val="2"/>
      </rPr>
      <t xml:space="preserve">Entes </t>
    </r>
    <r>
      <rPr>
        <sz val="10"/>
        <color rgb="FF0070C0"/>
        <rFont val="Arial"/>
        <family val="2"/>
      </rPr>
      <t>de control y vigilancia</t>
    </r>
  </si>
  <si>
    <t>Visitantes externos</t>
  </si>
  <si>
    <r>
      <rPr>
        <sz val="10"/>
        <color rgb="FF0070C0"/>
        <rFont val="Arial"/>
        <family val="2"/>
      </rPr>
      <t>Profesores y/o</t>
    </r>
    <r>
      <rPr>
        <sz val="10"/>
        <color theme="1"/>
        <rFont val="Arial"/>
        <family val="2"/>
      </rPr>
      <t xml:space="preserve"> empleados </t>
    </r>
    <r>
      <rPr>
        <sz val="10"/>
        <color rgb="FF0070C0"/>
        <rFont val="Arial"/>
        <family val="2"/>
      </rPr>
      <t>administrativos</t>
    </r>
  </si>
  <si>
    <t>Acreedores</t>
  </si>
  <si>
    <t>¿Los Controles se están Aplicando?</t>
  </si>
  <si>
    <t>¿Los Controles están Documentados?</t>
  </si>
  <si>
    <t>¿Los Controles son Efectivos?</t>
  </si>
  <si>
    <t>Macroprocesos institucionales</t>
  </si>
  <si>
    <t>Afecta de manera moderada la integridad de la persona en una o varias de las siguientes dimensiones: intelectual, psicoafectiva, física, familiar, social, espiritual y económica.</t>
  </si>
  <si>
    <t>Afecta de manera relevante la integridad de la persona en una o varias de las siguientes dimensiones: intelectual, psicoafectiva, física, familiar, social, espiritual y económica.</t>
  </si>
  <si>
    <t>Afecta gravemente la integridad de la persona en una o varias de las siguientes dimensiones: intelectual, psicoafectiva, física, familiar, social, espiritual y económica.</t>
  </si>
  <si>
    <t>Afecta el presupuesto institucional sin consecuencias en la continuidad de la operación (cambio en el flujo de caja de ingresos que obliga a replantear la estrategia financiera institucional).</t>
  </si>
  <si>
    <t>Sistema Asociado al Riesgo</t>
  </si>
  <si>
    <t>Afecta levemente la integridad de la persona en una o varias de las siguientes dimensiones: intelectual, psicoafectiva, física, familiar, social, espiritual y económica.</t>
  </si>
  <si>
    <t>Anticorrupción</t>
  </si>
  <si>
    <t>Calidad</t>
  </si>
  <si>
    <t>MECI</t>
  </si>
  <si>
    <t>MIPG</t>
  </si>
  <si>
    <t>Seguridad de la Información</t>
  </si>
  <si>
    <t>Sistema Integrado de Gestión.</t>
  </si>
  <si>
    <t>SI</t>
  </si>
  <si>
    <t>NO</t>
  </si>
  <si>
    <t>Juridico</t>
  </si>
  <si>
    <t>Adminitrativo</t>
  </si>
  <si>
    <t>Producto y/o servicio</t>
  </si>
  <si>
    <t>Corrupción</t>
  </si>
  <si>
    <t>Estrategico</t>
  </si>
  <si>
    <t xml:space="preserve">Tecnologico </t>
  </si>
  <si>
    <t>Infraestrucutra fisica</t>
  </si>
  <si>
    <t xml:space="preserve">Operativo </t>
  </si>
  <si>
    <t>Afecta el cumplimiento del objetivo estratégico de un macroproceso de la Entidad.</t>
  </si>
  <si>
    <t xml:space="preserve">Implica el redireccionamiento estratégico de la Entidad. </t>
  </si>
  <si>
    <t>Las actividades realizadas generan impactos negativos ambientales dentro de la Entidad.</t>
  </si>
  <si>
    <t>Las actividades realizadas generan impactos negativos ambientales en los alrededores de la Entidad.</t>
  </si>
  <si>
    <t>SST</t>
  </si>
  <si>
    <t xml:space="preserve">IDENTIFICACIÓN DE OPORTUNIDADES </t>
  </si>
  <si>
    <t xml:space="preserve">Se deben identificar las oportunidades (riesgos positivos) que puedan conllevar  a la satisfacción de los usuarios, tales como, la apertura de nuevos mercados, el uso de nuevas tecnologías u otros objetivos que permitan garantizar la adopción de nuevas prácticas en la entidad. </t>
  </si>
  <si>
    <t xml:space="preserve">1.13 IDENTIFICACION DE OPORTUNIDADES </t>
  </si>
  <si>
    <t xml:space="preserve">Sistema asociado </t>
  </si>
  <si>
    <t>N°</t>
  </si>
  <si>
    <t>R-GTI-001</t>
  </si>
  <si>
    <t>Insuficiencia e inadecuada infraestructura tecnológica</t>
  </si>
  <si>
    <t>* Entes de Control y Vigilancia
* Colaboradores
* Proveedores y/o Contratistas</t>
  </si>
  <si>
    <t>* Cambios de tecnologia no controlados a nivel general
* Crecimiento desmesurado de la comunidad atendida
* Incumplimiento por parte de servicios tercerizados
* Insuficiencia de recursos economicos
* Insuficiencia de personal capacitado.</t>
  </si>
  <si>
    <t xml:space="preserve">1- Actualizacion constante en temas de tecnologia
2- Crecimiento de la poblacion atendida controlada
3- Contratos, Supervicion a contratos y polizas con terceros.
4- Presupuesto anual planificado y cumplido.
5- Programa de mantenimiento preventivo
6- Hojas de vida de equipos de computo.
</t>
  </si>
  <si>
    <t>Ejecutar los controles de acuerdo a los cronogramas y programa establecido.</t>
  </si>
  <si>
    <t>R-GTI-002</t>
  </si>
  <si>
    <t>R-GTI-003</t>
  </si>
  <si>
    <t>R-GTI-004</t>
  </si>
  <si>
    <t>R-GTI-005</t>
  </si>
  <si>
    <t>R-GTI-006</t>
  </si>
  <si>
    <t>Accesos no autorizados al area fisica de la empresa</t>
  </si>
  <si>
    <t>Incumplimiento o inconsistencias en el Backup institucional</t>
  </si>
  <si>
    <t>Acceso no autorizado al sistema de información de la EPC</t>
  </si>
  <si>
    <t>Instalación de malware en los equipos de computo</t>
  </si>
  <si>
    <t>Acceso no autorizado a los equipos de computo</t>
  </si>
  <si>
    <t>* Colaboradores
* Proveedores y/o Contratistas</t>
  </si>
  <si>
    <t>menor</t>
  </si>
  <si>
    <t>* Falla en los sistemas de control de acceso
* Perdida de elementos de seguridad como llaves y contraseñas de alarma.
* Complicidad del personal de seguridad</t>
  </si>
  <si>
    <t>* Perdida fisica del dispositivo de almacenamiento
* Backup de gestion unicamente es fisico.
* Espacio de almacenamiento insuficiente.</t>
  </si>
  <si>
    <t>1- Vigilancia contratada con empresas reconocidas a nivel nacional.
2- Sistema de chapas y elementos de seguridad doble para ingreso a las instalaciones
3- Varias personas autorizadas con permiso gerencial para el acceso.</t>
  </si>
  <si>
    <t>1- Asignacion de dispositivos de almacenamiento
2- Copia de seguridad de base de datos externa
3- Validacion de la eficacia de las copias de seguridad.
4- Acuerdo de confidencialidad</t>
  </si>
  <si>
    <t>1- Falla en los controles de acceso al software</t>
  </si>
  <si>
    <t>1- Asignacion de usuarios y contraseñas al personal autorizado centralizado.</t>
  </si>
  <si>
    <t>1- Falta de herramienta de seguridad
2- Falla en las herramientas de seguridad</t>
  </si>
  <si>
    <t>1- Antivirus instalado y actualizado
2- Solicitud de herramientas de control automatico en presupuesto anual.</t>
  </si>
  <si>
    <t xml:space="preserve">
1- Falta de contraseñas y controles de acceso logico a los equipos de computo</t>
  </si>
  <si>
    <t xml:space="preserve">
1- Equipos de computo en funcionamiento y con acceso a la red con usuarios y contraseñas autorizadas.</t>
  </si>
  <si>
    <t>Continuar con los controles para el acceso de personas a la planta fisicia de la empresa</t>
  </si>
  <si>
    <t>Realizar actividades de revisión periodica de las tareas automaticas que realiza el software de copias de seguridad.
Solicitar recursos adicionales para la adquisicion de herramientas de almacenamiento adicionales.</t>
  </si>
  <si>
    <t>Documentar el proceso de asignación de usuarios y contraseñas al sistema de información.</t>
  </si>
  <si>
    <t>Documentar completamente el proceso de entrega y asignacion de equipos de computo</t>
  </si>
  <si>
    <t>* Profesional universitario sistemas
* Apoyo sistemas</t>
  </si>
  <si>
    <t>Permanente</t>
  </si>
  <si>
    <t>1- Se contrato empresa de vigilancia la cual cumple con los estadares establecidos para la seguridad de la planta fisica.
2- Se implemento chapas y elementos de seguridad donde solo el personal autorizado tiene acceso.</t>
  </si>
  <si>
    <t>1- Se realizo entrega de usuarios y contraseñas a todos los funcionarios.</t>
  </si>
  <si>
    <t>1- Se realiza la adquisicion de herramientas de control en el presupuesto anual</t>
  </si>
  <si>
    <t>1- Los equipos de computo se encuentran en funcionamiento y cuentan con el respectivo usuario y contraseña</t>
  </si>
  <si>
    <t>O-GTI-001</t>
  </si>
  <si>
    <t>Adquisición de software para mesa de servicio</t>
  </si>
  <si>
    <t>1- Revisar los recursos presupuestalmente
2- Investigar las opciones del mercado</t>
  </si>
  <si>
    <t>1 y 2 Profesional universitario en sistemas</t>
  </si>
  <si>
    <t>1-Cuando se presentan daños se realiza el cambio de equipo inmediato.
2- Se realiza una copia de seguridad semanal y otra mensual.
3- Se realiza la verificacion por parte del profesional de sistemas de la copia de seguridad
4- Se realiza una clausula del contrato de confidencialidad a los contratistas sobre la informacion que se maneja en la empresa</t>
  </si>
  <si>
    <t>Llevar a cabo los controles existentes
Realizar actividades de monitoreo que permitan revisar el funcionamiento del software antivirus</t>
  </si>
  <si>
    <t>FECHA ULTIMA REVISION :         Febrero  2024</t>
  </si>
  <si>
    <t>15 de octubre de 2024</t>
  </si>
  <si>
    <t>Se asigo recurso presupuestal para la vigencia 2024 y se analizaran las propuestas vigentes en el mercado</t>
  </si>
  <si>
    <t>FECHA ULTIMA REVISIÓN: Febrero de 2024</t>
  </si>
  <si>
    <t>1,2 y3- Permanente
4- Diciembre 2024
5- Permanente  
6- junio 2024</t>
  </si>
  <si>
    <t>1,2 y 3- Se realiza de forma permanente para la mejora continua del proceso 
4- Se planificó el presupuesto nececesario para el 2024
5- Se desarrolla constantemente el mantenimiento de los equipos y se registra en la hoja de vida de equipos
6- Se realizaron las respectivas hoja de vida a todos los equipos.</t>
  </si>
  <si>
    <t>30  de octubre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</si>
</sst>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0"/>
      <name val="Arial"/>
      <family val="2"/>
    </font>
    <font>
      <sz val="11"/>
      <color theme="1"/>
      <name val="Calibri"/>
      <family val="2"/>
      <scheme val="minor"/>
    </font>
    <font>
      <sz val="9"/>
      <name val="Arial"/>
      <family val="2"/>
    </font>
    <font>
      <u/>
      <sz val="10"/>
      <color theme="10"/>
      <name val="Arial"/>
      <family val="2"/>
    </font>
    <font>
      <b/>
      <sz val="10"/>
      <name val="Arial"/>
      <family val="2"/>
    </font>
    <font>
      <sz val="9"/>
      <color indexed="81"/>
      <name val="Tahoma"/>
      <family val="2"/>
    </font>
    <font>
      <b/>
      <sz val="9"/>
      <color indexed="81"/>
      <name val="Tahoma"/>
      <family val="2"/>
    </font>
    <font>
      <u/>
      <sz val="9"/>
      <color indexed="81"/>
      <name val="Tahoma"/>
      <family val="2"/>
    </font>
    <font>
      <sz val="10"/>
      <color theme="1"/>
      <name val="Arial"/>
      <family val="2"/>
    </font>
    <font>
      <b/>
      <u/>
      <sz val="9"/>
      <color indexed="81"/>
      <name val="Tahoma"/>
      <family val="2"/>
    </font>
    <font>
      <sz val="10"/>
      <color rgb="FF0070C0"/>
      <name val="Arial"/>
      <family val="2"/>
    </font>
    <font>
      <sz val="9"/>
      <name val="Tahoma"/>
      <family val="2"/>
    </font>
    <font>
      <b/>
      <sz val="24"/>
      <name val="Tahoma"/>
      <family val="2"/>
    </font>
    <font>
      <b/>
      <sz val="22"/>
      <name val="Tahoma"/>
      <family val="2"/>
    </font>
    <font>
      <b/>
      <sz val="9"/>
      <name val="Tahoma"/>
      <family val="2"/>
    </font>
    <font>
      <b/>
      <sz val="12"/>
      <color theme="1"/>
      <name val="Tahoma"/>
      <family val="2"/>
    </font>
    <font>
      <b/>
      <sz val="11"/>
      <name val="Tahoma"/>
      <family val="2"/>
    </font>
    <font>
      <b/>
      <sz val="16"/>
      <color theme="0"/>
      <name val="Tahoma"/>
      <family val="2"/>
    </font>
    <font>
      <b/>
      <sz val="11"/>
      <color theme="0"/>
      <name val="Tahoma"/>
      <family val="2"/>
    </font>
    <font>
      <b/>
      <sz val="16"/>
      <name val="Tahoma"/>
      <family val="2"/>
    </font>
    <font>
      <b/>
      <sz val="10"/>
      <color theme="0"/>
      <name val="Tahoma"/>
      <family val="2"/>
    </font>
    <font>
      <sz val="16"/>
      <name val="Tahoma"/>
      <family val="2"/>
    </font>
    <font>
      <b/>
      <sz val="8"/>
      <name val="Tahoma"/>
      <family val="2"/>
    </font>
    <font>
      <sz val="10"/>
      <name val="Tahoma"/>
      <family val="2"/>
    </font>
    <font>
      <b/>
      <sz val="12"/>
      <color theme="0"/>
      <name val="Tahoma"/>
      <family val="2"/>
    </font>
    <font>
      <i/>
      <sz val="9"/>
      <color rgb="FFFF0000"/>
      <name val="Tahoma"/>
      <family val="2"/>
    </font>
    <font>
      <b/>
      <sz val="9"/>
      <color theme="0"/>
      <name val="Tahoma"/>
      <family val="2"/>
    </font>
    <font>
      <b/>
      <sz val="10"/>
      <name val="Tahoma"/>
      <family val="2"/>
    </font>
    <font>
      <sz val="10"/>
      <color indexed="81"/>
      <name val="Tahoma"/>
      <family val="2"/>
    </font>
    <font>
      <sz val="8"/>
      <name val="Arial"/>
      <family val="2"/>
    </font>
    <font>
      <sz val="10"/>
      <name val="Arial"/>
      <family val="2"/>
    </font>
    <font>
      <sz val="16"/>
      <name val="Arial"/>
      <family val="2"/>
    </font>
    <font>
      <sz val="16"/>
      <color theme="1"/>
      <name val="Arial Narrow"/>
      <family val="2"/>
    </font>
    <font>
      <sz val="10"/>
      <color theme="1"/>
      <name val="Verdana"/>
      <family val="2"/>
    </font>
  </fonts>
  <fills count="24">
    <fill>
      <patternFill patternType="none"/>
    </fill>
    <fill>
      <patternFill patternType="gray125"/>
    </fill>
    <fill>
      <patternFill patternType="solid">
        <fgColor theme="0" tint="-0.14999847407452621"/>
        <bgColor indexed="64"/>
      </patternFill>
    </fill>
    <fill>
      <patternFill patternType="solid">
        <fgColor rgb="FFFFC000"/>
        <bgColor indexed="64"/>
      </patternFill>
    </fill>
    <fill>
      <patternFill patternType="solid">
        <fgColor rgb="FFFFFF00"/>
        <bgColor indexed="64"/>
      </patternFill>
    </fill>
    <fill>
      <patternFill patternType="solid">
        <fgColor theme="0"/>
        <bgColor indexed="64"/>
      </patternFill>
    </fill>
    <fill>
      <patternFill patternType="solid">
        <fgColor rgb="FFFF0000"/>
        <bgColor indexed="64"/>
      </patternFill>
    </fill>
    <fill>
      <patternFill patternType="solid">
        <fgColor rgb="FF00B050"/>
        <bgColor indexed="64"/>
      </patternFill>
    </fill>
    <fill>
      <patternFill patternType="solid">
        <fgColor theme="0" tint="-0.499984740745262"/>
        <bgColor indexed="64"/>
      </patternFill>
    </fill>
    <fill>
      <patternFill patternType="solid">
        <fgColor rgb="FF800000"/>
        <bgColor indexed="64"/>
      </patternFill>
    </fill>
    <fill>
      <patternFill patternType="solid">
        <fgColor theme="3" tint="-0.499984740745262"/>
        <bgColor indexed="64"/>
      </patternFill>
    </fill>
    <fill>
      <patternFill patternType="solid">
        <fgColor theme="3" tint="0.39997558519241921"/>
        <bgColor indexed="64"/>
      </patternFill>
    </fill>
    <fill>
      <patternFill patternType="solid">
        <fgColor theme="5" tint="0.79998168889431442"/>
        <bgColor indexed="64"/>
      </patternFill>
    </fill>
    <fill>
      <patternFill patternType="solid">
        <fgColor theme="9" tint="-0.249977111117893"/>
        <bgColor indexed="64"/>
      </patternFill>
    </fill>
    <fill>
      <patternFill patternType="solid">
        <fgColor theme="9" tint="0.79998168889431442"/>
        <bgColor indexed="64"/>
      </patternFill>
    </fill>
    <fill>
      <patternFill patternType="solid">
        <fgColor rgb="FFFEF5F0"/>
        <bgColor indexed="64"/>
      </patternFill>
    </fill>
    <fill>
      <patternFill patternType="lightDown"/>
    </fill>
    <fill>
      <patternFill patternType="solid">
        <fgColor rgb="FF7030A0"/>
        <bgColor indexed="64"/>
      </patternFill>
    </fill>
    <fill>
      <patternFill patternType="solid">
        <fgColor theme="1"/>
        <bgColor indexed="64"/>
      </patternFill>
    </fill>
    <fill>
      <patternFill patternType="solid">
        <fgColor rgb="FF0070C0"/>
        <bgColor indexed="64"/>
      </patternFill>
    </fill>
    <fill>
      <patternFill patternType="solid">
        <fgColor theme="2"/>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theme="4" tint="0.5999938962981048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right style="thin">
        <color auto="1"/>
      </right>
      <top style="thin">
        <color auto="1"/>
      </top>
      <bottom/>
      <diagonal/>
    </border>
    <border>
      <left style="thin">
        <color auto="1"/>
      </left>
      <right/>
      <top/>
      <bottom/>
      <diagonal/>
    </border>
    <border>
      <left/>
      <right/>
      <top style="thin">
        <color auto="1"/>
      </top>
      <bottom/>
      <diagonal/>
    </border>
    <border>
      <left/>
      <right/>
      <top/>
      <bottom style="thin">
        <color auto="1"/>
      </bottom>
      <diagonal/>
    </border>
    <border>
      <left/>
      <right style="thin">
        <color auto="1"/>
      </right>
      <top/>
      <bottom/>
      <diagonal/>
    </border>
    <border>
      <left style="thin">
        <color auto="1"/>
      </left>
      <right style="thin">
        <color auto="1"/>
      </right>
      <top/>
      <bottom/>
      <diagonal/>
    </border>
  </borders>
  <cellStyleXfs count="4">
    <xf numFmtId="0" fontId="0" fillId="0" borderId="0"/>
    <xf numFmtId="0" fontId="3" fillId="0" borderId="0" applyNumberFormat="0" applyFill="0" applyBorder="0" applyAlignment="0" applyProtection="0"/>
    <xf numFmtId="0" fontId="30" fillId="0" borderId="0"/>
    <xf numFmtId="0" fontId="1" fillId="0" borderId="0"/>
  </cellStyleXfs>
  <cellXfs count="233">
    <xf numFmtId="0" fontId="0" fillId="0" borderId="0" xfId="0"/>
    <xf numFmtId="0" fontId="2" fillId="0" borderId="0" xfId="0" applyFont="1" applyAlignment="1">
      <alignment vertical="center"/>
    </xf>
    <xf numFmtId="0" fontId="4" fillId="0" borderId="1" xfId="0" applyFont="1" applyBorder="1" applyAlignment="1">
      <alignment vertical="center"/>
    </xf>
    <xf numFmtId="0" fontId="0" fillId="0" borderId="0" xfId="0" applyAlignment="1">
      <alignment vertical="center"/>
    </xf>
    <xf numFmtId="0" fontId="0" fillId="0" borderId="1" xfId="0" applyBorder="1" applyAlignment="1">
      <alignment vertical="center"/>
    </xf>
    <xf numFmtId="0" fontId="2" fillId="0" borderId="1" xfId="0" applyFont="1" applyBorder="1" applyAlignment="1">
      <alignment horizontal="left" vertical="center"/>
    </xf>
    <xf numFmtId="0" fontId="8" fillId="0" borderId="1" xfId="0" applyFont="1" applyBorder="1" applyAlignment="1">
      <alignment vertical="center"/>
    </xf>
    <xf numFmtId="0" fontId="2" fillId="0" borderId="1" xfId="0" applyFont="1" applyBorder="1" applyAlignment="1">
      <alignment horizontal="left" vertical="center" wrapText="1"/>
    </xf>
    <xf numFmtId="0" fontId="2" fillId="0" borderId="1" xfId="0" applyFont="1" applyBorder="1" applyAlignment="1">
      <alignment vertical="center"/>
    </xf>
    <xf numFmtId="0" fontId="10" fillId="0" borderId="1" xfId="0" applyFont="1" applyBorder="1" applyAlignment="1">
      <alignment vertical="center"/>
    </xf>
    <xf numFmtId="0" fontId="0" fillId="0" borderId="1" xfId="0" applyBorder="1" applyAlignment="1">
      <alignment horizontal="left" vertical="center"/>
    </xf>
    <xf numFmtId="0" fontId="10" fillId="0" borderId="1" xfId="0" applyFont="1" applyBorder="1" applyAlignment="1">
      <alignment vertical="center" wrapText="1"/>
    </xf>
    <xf numFmtId="0" fontId="11" fillId="0" borderId="0" xfId="0" applyFont="1" applyAlignment="1">
      <alignment wrapText="1"/>
    </xf>
    <xf numFmtId="0" fontId="11" fillId="0" borderId="0" xfId="0" applyFont="1"/>
    <xf numFmtId="0" fontId="12" fillId="0" borderId="0" xfId="0" applyFont="1" applyAlignment="1">
      <alignment vertical="center"/>
    </xf>
    <xf numFmtId="0" fontId="14" fillId="0" borderId="0" xfId="0" applyFont="1" applyAlignment="1">
      <alignment vertical="center"/>
    </xf>
    <xf numFmtId="0" fontId="14" fillId="0" borderId="0" xfId="0" applyFont="1" applyAlignment="1">
      <alignment vertical="center" wrapText="1"/>
    </xf>
    <xf numFmtId="0" fontId="11" fillId="0" borderId="0" xfId="0" applyFont="1" applyAlignment="1">
      <alignment vertical="center"/>
    </xf>
    <xf numFmtId="0" fontId="11" fillId="0" borderId="0" xfId="0" applyFont="1" applyAlignment="1">
      <alignment horizontal="center" vertical="center"/>
    </xf>
    <xf numFmtId="0" fontId="15" fillId="0" borderId="0" xfId="0" applyFont="1" applyAlignment="1">
      <alignment horizontal="left" vertical="center"/>
    </xf>
    <xf numFmtId="49" fontId="11" fillId="0" borderId="0" xfId="0" applyNumberFormat="1" applyFont="1" applyAlignment="1">
      <alignment horizontal="center" vertical="center"/>
    </xf>
    <xf numFmtId="0" fontId="16" fillId="0" borderId="0" xfId="0" applyFont="1" applyAlignment="1">
      <alignment vertical="center"/>
    </xf>
    <xf numFmtId="0" fontId="13" fillId="0" borderId="0" xfId="0" applyFont="1" applyAlignment="1">
      <alignment vertical="center"/>
    </xf>
    <xf numFmtId="0" fontId="19" fillId="10" borderId="6" xfId="0" applyFont="1" applyFill="1" applyBorder="1" applyAlignment="1">
      <alignment horizontal="center" vertical="center" wrapText="1"/>
    </xf>
    <xf numFmtId="0" fontId="21" fillId="0" borderId="0" xfId="0" applyFont="1"/>
    <xf numFmtId="0" fontId="22" fillId="2" borderId="1" xfId="0" applyFont="1" applyFill="1" applyBorder="1" applyAlignment="1">
      <alignment horizontal="center" vertical="center" textRotation="90" wrapText="1"/>
    </xf>
    <xf numFmtId="0" fontId="14" fillId="15" borderId="4" xfId="1" applyFont="1" applyFill="1" applyBorder="1" applyAlignment="1">
      <alignment horizontal="center" vertical="center" wrapText="1"/>
    </xf>
    <xf numFmtId="0" fontId="23" fillId="0" borderId="1" xfId="0" applyFont="1" applyBorder="1" applyAlignment="1" applyProtection="1">
      <alignment horizontal="center" vertical="center"/>
      <protection locked="0"/>
    </xf>
    <xf numFmtId="0" fontId="23" fillId="16" borderId="1" xfId="0" applyFont="1" applyFill="1" applyBorder="1" applyAlignment="1" applyProtection="1">
      <alignment horizontal="center" vertical="center"/>
      <protection locked="0"/>
    </xf>
    <xf numFmtId="0" fontId="24" fillId="0" borderId="7" xfId="0" applyFont="1" applyBorder="1" applyAlignment="1">
      <alignment horizontal="center" vertical="center"/>
    </xf>
    <xf numFmtId="0" fontId="14" fillId="20" borderId="1" xfId="0" applyFont="1" applyFill="1" applyBorder="1" applyAlignment="1">
      <alignment horizontal="center" vertical="center"/>
    </xf>
    <xf numFmtId="0" fontId="14" fillId="20" borderId="8" xfId="0" applyFont="1" applyFill="1" applyBorder="1" applyAlignment="1">
      <alignment horizontal="center" vertical="center"/>
    </xf>
    <xf numFmtId="0" fontId="11" fillId="0" borderId="1" xfId="0" applyFont="1" applyBorder="1" applyAlignment="1">
      <alignment horizontal="center" vertical="center"/>
    </xf>
    <xf numFmtId="0" fontId="11" fillId="0" borderId="8" xfId="0" applyFont="1" applyBorder="1" applyAlignment="1">
      <alignment horizontal="center" vertical="center"/>
    </xf>
    <xf numFmtId="0" fontId="11" fillId="0" borderId="1" xfId="0" applyFont="1" applyBorder="1" applyAlignment="1">
      <alignment horizontal="justify" vertical="center" wrapText="1"/>
    </xf>
    <xf numFmtId="0" fontId="25" fillId="0" borderId="0" xfId="1" applyFont="1" applyAlignment="1">
      <alignment vertical="center"/>
    </xf>
    <xf numFmtId="0" fontId="14" fillId="20" borderId="3" xfId="0" applyFont="1" applyFill="1" applyBorder="1" applyAlignment="1">
      <alignment horizontal="center" vertical="center"/>
    </xf>
    <xf numFmtId="0" fontId="14" fillId="20" borderId="2" xfId="0" applyFont="1" applyFill="1" applyBorder="1" applyAlignment="1">
      <alignment horizontal="center" vertical="center"/>
    </xf>
    <xf numFmtId="0" fontId="11" fillId="0" borderId="3" xfId="0" applyFont="1" applyBorder="1" applyAlignment="1">
      <alignment horizontal="center" vertical="center"/>
    </xf>
    <xf numFmtId="0" fontId="11" fillId="0" borderId="0" xfId="0" applyFont="1" applyAlignment="1">
      <alignment horizontal="left" vertical="center" wrapText="1"/>
    </xf>
    <xf numFmtId="0" fontId="14" fillId="0" borderId="1" xfId="0" applyFont="1" applyBorder="1" applyAlignment="1">
      <alignment horizontal="center" vertical="center"/>
    </xf>
    <xf numFmtId="0" fontId="11" fillId="0" borderId="0" xfId="0" applyFont="1" applyAlignment="1">
      <alignment horizontal="left" vertical="center"/>
    </xf>
    <xf numFmtId="0" fontId="11" fillId="0" borderId="0" xfId="0" applyFont="1" applyProtection="1">
      <protection hidden="1"/>
    </xf>
    <xf numFmtId="0" fontId="26" fillId="0" borderId="0" xfId="0" applyFont="1" applyAlignment="1" applyProtection="1">
      <alignment horizontal="center" vertical="center"/>
      <protection hidden="1"/>
    </xf>
    <xf numFmtId="0" fontId="11" fillId="7" borderId="5" xfId="0" applyFont="1" applyFill="1" applyBorder="1" applyAlignment="1" applyProtection="1">
      <alignment horizontal="right" vertical="center"/>
      <protection hidden="1"/>
    </xf>
    <xf numFmtId="0" fontId="11" fillId="7" borderId="12" xfId="0" applyFont="1" applyFill="1" applyBorder="1" applyAlignment="1" applyProtection="1">
      <alignment horizontal="right" vertical="center"/>
      <protection hidden="1"/>
    </xf>
    <xf numFmtId="0" fontId="11" fillId="7" borderId="12" xfId="0" applyFont="1" applyFill="1" applyBorder="1" applyAlignment="1" applyProtection="1">
      <alignment horizontal="center" vertical="center"/>
      <protection hidden="1"/>
    </xf>
    <xf numFmtId="0" fontId="11" fillId="7" borderId="10" xfId="0" applyFont="1" applyFill="1" applyBorder="1" applyAlignment="1" applyProtection="1">
      <alignment horizontal="left" vertical="center"/>
      <protection hidden="1"/>
    </xf>
    <xf numFmtId="0" fontId="14" fillId="0" borderId="0" xfId="0" applyFont="1" applyAlignment="1" applyProtection="1">
      <alignment horizontal="center" vertical="center"/>
      <protection hidden="1"/>
    </xf>
    <xf numFmtId="0" fontId="11" fillId="4" borderId="11" xfId="0" applyFont="1" applyFill="1" applyBorder="1" applyAlignment="1" applyProtection="1">
      <alignment horizontal="right" vertical="center"/>
      <protection hidden="1"/>
    </xf>
    <xf numFmtId="0" fontId="11" fillId="4" borderId="0" xfId="0" applyFont="1" applyFill="1" applyAlignment="1" applyProtection="1">
      <alignment horizontal="right" vertical="center"/>
      <protection hidden="1"/>
    </xf>
    <xf numFmtId="0" fontId="11" fillId="4" borderId="0" xfId="0" applyFont="1" applyFill="1" applyAlignment="1" applyProtection="1">
      <alignment horizontal="center" vertical="center"/>
      <protection hidden="1"/>
    </xf>
    <xf numFmtId="0" fontId="11" fillId="4" borderId="14" xfId="0" applyFont="1" applyFill="1" applyBorder="1" applyAlignment="1" applyProtection="1">
      <alignment horizontal="left" vertical="center"/>
      <protection hidden="1"/>
    </xf>
    <xf numFmtId="0" fontId="11" fillId="3" borderId="11" xfId="0" applyFont="1" applyFill="1" applyBorder="1" applyAlignment="1" applyProtection="1">
      <alignment horizontal="right" vertical="center"/>
      <protection hidden="1"/>
    </xf>
    <xf numFmtId="0" fontId="11" fillId="3" borderId="0" xfId="0" applyFont="1" applyFill="1" applyAlignment="1" applyProtection="1">
      <alignment horizontal="right" vertical="center"/>
      <protection hidden="1"/>
    </xf>
    <xf numFmtId="0" fontId="11" fillId="3" borderId="0" xfId="0" applyFont="1" applyFill="1" applyAlignment="1" applyProtection="1">
      <alignment horizontal="center" vertical="center"/>
      <protection hidden="1"/>
    </xf>
    <xf numFmtId="0" fontId="11" fillId="3" borderId="14" xfId="0" applyFont="1" applyFill="1" applyBorder="1" applyAlignment="1" applyProtection="1">
      <alignment horizontal="left" vertical="center"/>
      <protection hidden="1"/>
    </xf>
    <xf numFmtId="0" fontId="11" fillId="6" borderId="3" xfId="0" applyFont="1" applyFill="1" applyBorder="1" applyAlignment="1" applyProtection="1">
      <alignment horizontal="right" vertical="center"/>
      <protection hidden="1"/>
    </xf>
    <xf numFmtId="0" fontId="11" fillId="6" borderId="13" xfId="0" applyFont="1" applyFill="1" applyBorder="1" applyAlignment="1" applyProtection="1">
      <alignment horizontal="right" vertical="center"/>
      <protection hidden="1"/>
    </xf>
    <xf numFmtId="0" fontId="11" fillId="6" borderId="13" xfId="0" applyFont="1" applyFill="1" applyBorder="1" applyAlignment="1" applyProtection="1">
      <alignment horizontal="center" vertical="center"/>
      <protection hidden="1"/>
    </xf>
    <xf numFmtId="0" fontId="11" fillId="6" borderId="9" xfId="0" applyFont="1" applyFill="1" applyBorder="1" applyAlignment="1" applyProtection="1">
      <alignment horizontal="left" vertical="center"/>
      <protection hidden="1"/>
    </xf>
    <xf numFmtId="0" fontId="14" fillId="7" borderId="5" xfId="0" applyFont="1" applyFill="1" applyBorder="1" applyAlignment="1" applyProtection="1">
      <alignment horizontal="center" vertical="center"/>
      <protection hidden="1"/>
    </xf>
    <xf numFmtId="0" fontId="14" fillId="7" borderId="12" xfId="0" applyFont="1" applyFill="1" applyBorder="1" applyAlignment="1" applyProtection="1">
      <alignment horizontal="center" vertical="center"/>
      <protection hidden="1"/>
    </xf>
    <xf numFmtId="0" fontId="14" fillId="7" borderId="10" xfId="0" applyFont="1" applyFill="1" applyBorder="1" applyAlignment="1" applyProtection="1">
      <alignment horizontal="center" vertical="center"/>
      <protection hidden="1"/>
    </xf>
    <xf numFmtId="0" fontId="14" fillId="4" borderId="5" xfId="0" applyFont="1" applyFill="1" applyBorder="1" applyAlignment="1" applyProtection="1">
      <alignment horizontal="center" vertical="center"/>
      <protection hidden="1"/>
    </xf>
    <xf numFmtId="0" fontId="14" fillId="4" borderId="12" xfId="0" applyFont="1" applyFill="1" applyBorder="1" applyAlignment="1" applyProtection="1">
      <alignment horizontal="center" vertical="center"/>
      <protection hidden="1"/>
    </xf>
    <xf numFmtId="0" fontId="14" fillId="4" borderId="10" xfId="0" applyFont="1" applyFill="1" applyBorder="1" applyAlignment="1" applyProtection="1">
      <alignment horizontal="center" vertical="center"/>
      <protection hidden="1"/>
    </xf>
    <xf numFmtId="0" fontId="14" fillId="7" borderId="11" xfId="0" applyFont="1" applyFill="1" applyBorder="1" applyAlignment="1" applyProtection="1">
      <alignment horizontal="center" vertical="center"/>
      <protection hidden="1"/>
    </xf>
    <xf numFmtId="0" fontId="14" fillId="7" borderId="0" xfId="0" applyFont="1" applyFill="1" applyAlignment="1" applyProtection="1">
      <alignment horizontal="center" vertical="center"/>
      <protection hidden="1"/>
    </xf>
    <xf numFmtId="0" fontId="14" fillId="7" borderId="14" xfId="0" applyFont="1" applyFill="1" applyBorder="1" applyAlignment="1" applyProtection="1">
      <alignment horizontal="center" vertical="center"/>
      <protection hidden="1"/>
    </xf>
    <xf numFmtId="0" fontId="14" fillId="4" borderId="11" xfId="0" applyFont="1" applyFill="1" applyBorder="1" applyAlignment="1" applyProtection="1">
      <alignment horizontal="center" vertical="center"/>
      <protection hidden="1"/>
    </xf>
    <xf numFmtId="0" fontId="14" fillId="4" borderId="0" xfId="0" applyFont="1" applyFill="1" applyAlignment="1" applyProtection="1">
      <alignment horizontal="center" vertical="center"/>
      <protection hidden="1"/>
    </xf>
    <xf numFmtId="0" fontId="14" fillId="4" borderId="14" xfId="0" applyFont="1" applyFill="1" applyBorder="1" applyAlignment="1" applyProtection="1">
      <alignment horizontal="center" vertical="center"/>
      <protection hidden="1"/>
    </xf>
    <xf numFmtId="0" fontId="14" fillId="7" borderId="3" xfId="0" applyFont="1" applyFill="1" applyBorder="1" applyAlignment="1" applyProtection="1">
      <alignment horizontal="center" vertical="center"/>
      <protection hidden="1"/>
    </xf>
    <xf numFmtId="0" fontId="14" fillId="7" borderId="13" xfId="0" applyFont="1" applyFill="1" applyBorder="1" applyAlignment="1" applyProtection="1">
      <alignment horizontal="center" vertical="center"/>
      <protection hidden="1"/>
    </xf>
    <xf numFmtId="0" fontId="14" fillId="4" borderId="3" xfId="0" applyFont="1" applyFill="1" applyBorder="1" applyAlignment="1" applyProtection="1">
      <alignment horizontal="center" vertical="center"/>
      <protection hidden="1"/>
    </xf>
    <xf numFmtId="0" fontId="14" fillId="4" borderId="13" xfId="0" applyFont="1" applyFill="1" applyBorder="1" applyAlignment="1" applyProtection="1">
      <alignment horizontal="center" vertical="center"/>
      <protection hidden="1"/>
    </xf>
    <xf numFmtId="0" fontId="26" fillId="3" borderId="0" xfId="0" applyFont="1" applyFill="1" applyAlignment="1" applyProtection="1">
      <alignment horizontal="center" vertical="center"/>
      <protection hidden="1"/>
    </xf>
    <xf numFmtId="0" fontId="26" fillId="3" borderId="10" xfId="0" applyFont="1" applyFill="1" applyBorder="1" applyAlignment="1" applyProtection="1">
      <alignment horizontal="center" vertical="center"/>
      <protection hidden="1"/>
    </xf>
    <xf numFmtId="0" fontId="26" fillId="3" borderId="14" xfId="0" applyFont="1" applyFill="1" applyBorder="1" applyAlignment="1" applyProtection="1">
      <alignment horizontal="center" vertical="center"/>
      <protection hidden="1"/>
    </xf>
    <xf numFmtId="0" fontId="14" fillId="4" borderId="9" xfId="0" applyFont="1" applyFill="1" applyBorder="1" applyAlignment="1" applyProtection="1">
      <alignment horizontal="center" vertical="center"/>
      <protection hidden="1"/>
    </xf>
    <xf numFmtId="0" fontId="26" fillId="6" borderId="5" xfId="0" applyFont="1" applyFill="1" applyBorder="1" applyAlignment="1" applyProtection="1">
      <alignment horizontal="center" vertical="center"/>
      <protection hidden="1"/>
    </xf>
    <xf numFmtId="0" fontId="26" fillId="6" borderId="12" xfId="0" applyFont="1" applyFill="1" applyBorder="1" applyAlignment="1" applyProtection="1">
      <alignment horizontal="center" vertical="center"/>
      <protection hidden="1"/>
    </xf>
    <xf numFmtId="0" fontId="26" fillId="6" borderId="10" xfId="0" applyFont="1" applyFill="1" applyBorder="1" applyAlignment="1" applyProtection="1">
      <alignment horizontal="center" vertical="center"/>
      <protection hidden="1"/>
    </xf>
    <xf numFmtId="0" fontId="26" fillId="6" borderId="11" xfId="0" applyFont="1" applyFill="1" applyBorder="1" applyAlignment="1" applyProtection="1">
      <alignment horizontal="center" vertical="center"/>
      <protection hidden="1"/>
    </xf>
    <xf numFmtId="0" fontId="26" fillId="6" borderId="0" xfId="0" applyFont="1" applyFill="1" applyAlignment="1" applyProtection="1">
      <alignment horizontal="center" vertical="center"/>
      <protection hidden="1"/>
    </xf>
    <xf numFmtId="0" fontId="26" fillId="6" borderId="14" xfId="0" applyFont="1" applyFill="1" applyBorder="1" applyAlignment="1" applyProtection="1">
      <alignment horizontal="center" vertical="center"/>
      <protection hidden="1"/>
    </xf>
    <xf numFmtId="0" fontId="26" fillId="6" borderId="3" xfId="0" applyFont="1" applyFill="1" applyBorder="1" applyAlignment="1" applyProtection="1">
      <alignment horizontal="center" vertical="center"/>
      <protection hidden="1"/>
    </xf>
    <xf numFmtId="0" fontId="26" fillId="6" borderId="13" xfId="0" applyFont="1" applyFill="1" applyBorder="1" applyAlignment="1" applyProtection="1">
      <alignment horizontal="center" vertical="center"/>
      <protection hidden="1"/>
    </xf>
    <xf numFmtId="0" fontId="26" fillId="3" borderId="5" xfId="0" applyFont="1" applyFill="1" applyBorder="1" applyAlignment="1" applyProtection="1">
      <alignment horizontal="center" vertical="center"/>
      <protection hidden="1"/>
    </xf>
    <xf numFmtId="0" fontId="26" fillId="3" borderId="12" xfId="0" applyFont="1" applyFill="1" applyBorder="1" applyAlignment="1" applyProtection="1">
      <alignment horizontal="center" vertical="center"/>
      <protection hidden="1"/>
    </xf>
    <xf numFmtId="0" fontId="26" fillId="3" borderId="11" xfId="0" applyFont="1" applyFill="1" applyBorder="1" applyAlignment="1" applyProtection="1">
      <alignment horizontal="center" vertical="center"/>
      <protection hidden="1"/>
    </xf>
    <xf numFmtId="0" fontId="26" fillId="3" borderId="3" xfId="0" applyFont="1" applyFill="1" applyBorder="1" applyAlignment="1" applyProtection="1">
      <alignment horizontal="center" vertical="center"/>
      <protection hidden="1"/>
    </xf>
    <xf numFmtId="0" fontId="26" fillId="3" borderId="13" xfId="0" applyFont="1" applyFill="1" applyBorder="1" applyAlignment="1" applyProtection="1">
      <alignment horizontal="center" vertical="center"/>
      <protection hidden="1"/>
    </xf>
    <xf numFmtId="0" fontId="26" fillId="3" borderId="9" xfId="0" applyFont="1" applyFill="1" applyBorder="1" applyAlignment="1" applyProtection="1">
      <alignment horizontal="center" vertical="center"/>
      <protection hidden="1"/>
    </xf>
    <xf numFmtId="0" fontId="14" fillId="7" borderId="9" xfId="0" applyFont="1" applyFill="1" applyBorder="1" applyAlignment="1" applyProtection="1">
      <alignment horizontal="center" vertical="center"/>
      <protection hidden="1"/>
    </xf>
    <xf numFmtId="0" fontId="26" fillId="6" borderId="9" xfId="0" applyFont="1" applyFill="1" applyBorder="1" applyAlignment="1" applyProtection="1">
      <alignment horizontal="center" vertical="center"/>
      <protection hidden="1"/>
    </xf>
    <xf numFmtId="0" fontId="26" fillId="19"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23" fillId="16" borderId="1" xfId="0" applyFont="1" applyFill="1" applyBorder="1" applyAlignment="1">
      <alignment horizontal="center" vertical="center"/>
    </xf>
    <xf numFmtId="0" fontId="23" fillId="0" borderId="1" xfId="0" applyFont="1" applyBorder="1" applyAlignment="1">
      <alignment horizontal="center" vertical="center"/>
    </xf>
    <xf numFmtId="1" fontId="23" fillId="16" borderId="1" xfId="0" applyNumberFormat="1" applyFont="1" applyFill="1" applyBorder="1" applyAlignment="1">
      <alignment horizontal="center" vertical="center"/>
    </xf>
    <xf numFmtId="1" fontId="23" fillId="0" borderId="1" xfId="0" applyNumberFormat="1" applyFont="1" applyBorder="1" applyAlignment="1">
      <alignment horizontal="center" vertical="center"/>
    </xf>
    <xf numFmtId="0" fontId="23" fillId="0" borderId="1" xfId="0" applyFont="1" applyBorder="1" applyAlignment="1" applyProtection="1">
      <alignment horizontal="center" vertical="center" wrapText="1"/>
      <protection locked="0"/>
    </xf>
    <xf numFmtId="1" fontId="27" fillId="16" borderId="1" xfId="0" applyNumberFormat="1" applyFont="1" applyFill="1" applyBorder="1" applyAlignment="1">
      <alignment horizontal="center" vertical="center" wrapText="1"/>
    </xf>
    <xf numFmtId="0" fontId="23" fillId="2" borderId="1" xfId="0" applyFont="1" applyFill="1" applyBorder="1" applyAlignment="1">
      <alignment horizontal="left" vertical="center" wrapText="1"/>
    </xf>
    <xf numFmtId="0" fontId="23" fillId="0" borderId="1" xfId="0" applyFont="1" applyBorder="1" applyAlignment="1" applyProtection="1">
      <alignment horizontal="left" vertical="center" wrapText="1"/>
      <protection locked="0"/>
    </xf>
    <xf numFmtId="0" fontId="23" fillId="0" borderId="0" xfId="0" applyFont="1"/>
    <xf numFmtId="0" fontId="23" fillId="0" borderId="6" xfId="0" applyFont="1" applyBorder="1" applyAlignment="1" applyProtection="1">
      <alignment horizontal="center" vertical="center" wrapText="1"/>
      <protection locked="0"/>
    </xf>
    <xf numFmtId="0" fontId="11" fillId="0" borderId="0" xfId="2" applyFont="1"/>
    <xf numFmtId="0" fontId="11" fillId="0" borderId="0" xfId="2" applyFont="1" applyAlignment="1">
      <alignment wrapText="1"/>
    </xf>
    <xf numFmtId="0" fontId="30" fillId="0" borderId="0" xfId="2"/>
    <xf numFmtId="0" fontId="30" fillId="0" borderId="1" xfId="2" applyBorder="1"/>
    <xf numFmtId="0" fontId="30" fillId="0" borderId="1" xfId="2" applyBorder="1" applyAlignment="1">
      <alignment horizontal="center" vertical="center"/>
    </xf>
    <xf numFmtId="0" fontId="30" fillId="0" borderId="1" xfId="2" applyBorder="1" applyAlignment="1">
      <alignment horizontal="center" vertical="center" wrapText="1"/>
    </xf>
    <xf numFmtId="14" fontId="23" fillId="0" borderId="1" xfId="0" applyNumberFormat="1" applyFont="1" applyBorder="1" applyAlignment="1" applyProtection="1">
      <alignment horizontal="center" vertical="center" wrapText="1"/>
      <protection locked="0"/>
    </xf>
    <xf numFmtId="0" fontId="4" fillId="0" borderId="1" xfId="0" applyFont="1" applyBorder="1" applyAlignment="1">
      <alignment horizontal="center" vertical="center"/>
    </xf>
    <xf numFmtId="0" fontId="33" fillId="0" borderId="1" xfId="0" applyFont="1" applyBorder="1" applyAlignment="1">
      <alignment horizontal="left" vertical="center" wrapText="1"/>
    </xf>
    <xf numFmtId="17" fontId="23" fillId="0" borderId="1" xfId="0" applyNumberFormat="1" applyFont="1" applyBorder="1" applyAlignment="1" applyProtection="1">
      <alignment horizontal="center" vertical="center" wrapText="1"/>
      <protection locked="0"/>
    </xf>
    <xf numFmtId="15" fontId="23" fillId="0" borderId="1" xfId="0" applyNumberFormat="1" applyFont="1" applyBorder="1" applyAlignment="1" applyProtection="1">
      <alignment horizontal="left" vertical="center" wrapText="1"/>
      <protection locked="0"/>
    </xf>
    <xf numFmtId="0" fontId="30" fillId="0" borderId="1" xfId="2" applyBorder="1" applyAlignment="1">
      <alignment vertical="center"/>
    </xf>
    <xf numFmtId="0" fontId="30" fillId="0" borderId="1" xfId="2" applyBorder="1" applyAlignment="1">
      <alignment vertical="center" wrapText="1"/>
    </xf>
    <xf numFmtId="0" fontId="14" fillId="5" borderId="4" xfId="0" applyFont="1" applyFill="1" applyBorder="1" applyAlignment="1">
      <alignment horizontal="center" vertical="center" wrapText="1"/>
    </xf>
    <xf numFmtId="0" fontId="14" fillId="5" borderId="2" xfId="0" applyFont="1" applyFill="1" applyBorder="1" applyAlignment="1">
      <alignment horizontal="center" vertical="center" wrapText="1"/>
    </xf>
    <xf numFmtId="0" fontId="4" fillId="0" borderId="1" xfId="0" applyFont="1" applyBorder="1" applyAlignment="1">
      <alignment horizontal="center" vertical="center"/>
    </xf>
    <xf numFmtId="0" fontId="23" fillId="0" borderId="8" xfId="0" applyFont="1" applyBorder="1" applyAlignment="1" applyProtection="1">
      <alignment horizontal="center" vertical="center" wrapText="1"/>
      <protection locked="0"/>
    </xf>
    <xf numFmtId="0" fontId="23" fillId="0" borderId="6" xfId="0" applyFont="1" applyBorder="1" applyAlignment="1" applyProtection="1">
      <alignment horizontal="center" vertical="center" wrapText="1"/>
      <protection locked="0"/>
    </xf>
    <xf numFmtId="0" fontId="14" fillId="2" borderId="4"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8" fillId="9" borderId="8" xfId="0" applyFont="1" applyFill="1" applyBorder="1" applyAlignment="1">
      <alignment horizontal="center" vertical="center" wrapText="1"/>
    </xf>
    <xf numFmtId="0" fontId="18" fillId="9" borderId="6" xfId="0" applyFont="1" applyFill="1" applyBorder="1" applyAlignment="1">
      <alignment horizontal="center" vertical="center" wrapText="1"/>
    </xf>
    <xf numFmtId="0" fontId="14" fillId="12" borderId="8" xfId="0" applyFont="1" applyFill="1" applyBorder="1" applyAlignment="1">
      <alignment horizontal="center" vertical="center" wrapText="1"/>
    </xf>
    <xf numFmtId="0" fontId="14" fillId="12" borderId="7" xfId="0" applyFont="1" applyFill="1" applyBorder="1" applyAlignment="1">
      <alignment horizontal="center" vertical="center" wrapText="1"/>
    </xf>
    <xf numFmtId="0" fontId="14" fillId="12" borderId="6" xfId="0" applyFont="1" applyFill="1" applyBorder="1" applyAlignment="1">
      <alignment horizontal="center" vertical="center" wrapText="1"/>
    </xf>
    <xf numFmtId="0" fontId="17" fillId="8" borderId="1" xfId="0" applyFont="1" applyFill="1" applyBorder="1" applyAlignment="1">
      <alignment horizontal="center" vertical="center"/>
    </xf>
    <xf numFmtId="0" fontId="22" fillId="21" borderId="8" xfId="1" applyFont="1" applyFill="1" applyBorder="1" applyAlignment="1">
      <alignment horizontal="center" vertical="center" textRotation="90" wrapText="1"/>
    </xf>
    <xf numFmtId="0" fontId="22" fillId="21" borderId="6" xfId="1" applyFont="1" applyFill="1" applyBorder="1" applyAlignment="1">
      <alignment horizontal="center" vertical="center" textRotation="90" wrapText="1"/>
    </xf>
    <xf numFmtId="0" fontId="14" fillId="11" borderId="4" xfId="0" applyFont="1" applyFill="1" applyBorder="1" applyAlignment="1">
      <alignment horizontal="center" vertical="center" wrapText="1"/>
    </xf>
    <xf numFmtId="0" fontId="14" fillId="11" borderId="2"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20" fillId="17" borderId="1" xfId="1" applyFont="1" applyFill="1" applyBorder="1" applyAlignment="1">
      <alignment horizontal="center" vertical="center" wrapText="1"/>
    </xf>
    <xf numFmtId="0" fontId="14" fillId="12" borderId="5" xfId="1" applyFont="1" applyFill="1" applyBorder="1" applyAlignment="1">
      <alignment horizontal="center" vertical="center" wrapText="1"/>
    </xf>
    <xf numFmtId="0" fontId="14" fillId="12" borderId="3" xfId="1" applyFont="1" applyFill="1" applyBorder="1" applyAlignment="1">
      <alignment horizontal="center" vertical="center" wrapText="1"/>
    </xf>
    <xf numFmtId="0" fontId="22" fillId="15" borderId="8" xfId="1" applyFont="1" applyFill="1" applyBorder="1" applyAlignment="1">
      <alignment horizontal="center" vertical="center" textRotation="90" wrapText="1"/>
    </xf>
    <xf numFmtId="0" fontId="22" fillId="15" borderId="6" xfId="1" applyFont="1" applyFill="1" applyBorder="1" applyAlignment="1">
      <alignment horizontal="center" vertical="center" textRotation="90" wrapText="1"/>
    </xf>
    <xf numFmtId="0" fontId="17" fillId="9" borderId="1" xfId="0" applyFont="1" applyFill="1" applyBorder="1" applyAlignment="1">
      <alignment horizontal="center" vertical="center"/>
    </xf>
    <xf numFmtId="0" fontId="17" fillId="13" borderId="8" xfId="0" applyFont="1" applyFill="1" applyBorder="1" applyAlignment="1">
      <alignment horizontal="center" vertical="center"/>
    </xf>
    <xf numFmtId="0" fontId="17" fillId="13" borderId="7" xfId="0" applyFont="1" applyFill="1" applyBorder="1" applyAlignment="1">
      <alignment horizontal="center" vertical="center"/>
    </xf>
    <xf numFmtId="0" fontId="17" fillId="13" borderId="6" xfId="0" applyFont="1" applyFill="1" applyBorder="1" applyAlignment="1">
      <alignment horizontal="center" vertical="center"/>
    </xf>
    <xf numFmtId="0" fontId="14" fillId="12" borderId="8" xfId="1" applyFont="1" applyFill="1" applyBorder="1" applyAlignment="1">
      <alignment horizontal="center" vertical="center" wrapText="1"/>
    </xf>
    <xf numFmtId="0" fontId="14" fillId="12" borderId="7" xfId="1" applyFont="1" applyFill="1" applyBorder="1" applyAlignment="1">
      <alignment horizontal="center" vertical="center" wrapText="1"/>
    </xf>
    <xf numFmtId="0" fontId="14" fillId="12" borderId="6" xfId="1" applyFont="1" applyFill="1" applyBorder="1" applyAlignment="1">
      <alignment horizontal="center" vertical="center" wrapText="1"/>
    </xf>
    <xf numFmtId="0" fontId="14" fillId="14" borderId="1" xfId="1" applyFont="1" applyFill="1" applyBorder="1" applyAlignment="1">
      <alignment horizontal="center" vertical="center" wrapText="1"/>
    </xf>
    <xf numFmtId="0" fontId="14" fillId="14" borderId="5" xfId="1" applyFont="1" applyFill="1" applyBorder="1" applyAlignment="1">
      <alignment horizontal="center" vertical="center" wrapText="1"/>
    </xf>
    <xf numFmtId="0" fontId="14" fillId="14" borderId="3" xfId="1" applyFont="1" applyFill="1" applyBorder="1" applyAlignment="1">
      <alignment horizontal="center" vertical="center" wrapText="1"/>
    </xf>
    <xf numFmtId="0" fontId="14" fillId="12" borderId="4" xfId="1" applyFont="1" applyFill="1" applyBorder="1" applyAlignment="1">
      <alignment horizontal="center" vertical="center" wrapText="1"/>
    </xf>
    <xf numFmtId="0" fontId="14" fillId="12" borderId="2" xfId="1" applyFont="1" applyFill="1" applyBorder="1" applyAlignment="1">
      <alignment horizontal="center" vertical="center" wrapText="1"/>
    </xf>
    <xf numFmtId="0" fontId="22" fillId="15" borderId="8" xfId="1" applyFont="1" applyFill="1" applyBorder="1" applyAlignment="1">
      <alignment horizontal="center" vertical="center" textRotation="90"/>
    </xf>
    <xf numFmtId="0" fontId="22" fillId="15" borderId="6" xfId="1" applyFont="1" applyFill="1" applyBorder="1" applyAlignment="1">
      <alignment horizontal="center" vertical="center" textRotation="90"/>
    </xf>
    <xf numFmtId="0" fontId="14" fillId="12" borderId="10" xfId="1" applyFont="1" applyFill="1" applyBorder="1" applyAlignment="1">
      <alignment horizontal="center" vertical="center" wrapText="1"/>
    </xf>
    <xf numFmtId="0" fontId="14" fillId="12" borderId="9" xfId="1" applyFont="1" applyFill="1" applyBorder="1" applyAlignment="1">
      <alignment horizontal="center" vertical="center" wrapText="1"/>
    </xf>
    <xf numFmtId="0" fontId="17" fillId="13" borderId="8" xfId="0" applyFont="1" applyFill="1" applyBorder="1" applyAlignment="1">
      <alignment horizontal="center" vertical="center" wrapText="1"/>
    </xf>
    <xf numFmtId="0" fontId="17" fillId="13" borderId="7" xfId="0" applyFont="1" applyFill="1" applyBorder="1" applyAlignment="1">
      <alignment horizontal="center" vertical="center" wrapText="1"/>
    </xf>
    <xf numFmtId="0" fontId="17" fillId="13" borderId="6" xfId="0" applyFont="1" applyFill="1" applyBorder="1" applyAlignment="1">
      <alignment horizontal="center" vertical="center" wrapText="1"/>
    </xf>
    <xf numFmtId="0" fontId="14" fillId="18" borderId="4" xfId="1" applyFont="1" applyFill="1" applyBorder="1" applyAlignment="1">
      <alignment horizontal="center" vertical="center" wrapText="1"/>
    </xf>
    <xf numFmtId="0" fontId="14" fillId="18" borderId="15" xfId="1" applyFont="1" applyFill="1" applyBorder="1" applyAlignment="1">
      <alignment horizontal="center" vertical="center" wrapText="1"/>
    </xf>
    <xf numFmtId="0" fontId="14" fillId="18" borderId="2" xfId="1" applyFont="1" applyFill="1" applyBorder="1" applyAlignment="1">
      <alignment horizontal="center" vertical="center" wrapText="1"/>
    </xf>
    <xf numFmtId="0" fontId="13" fillId="0" borderId="0" xfId="0" applyFont="1" applyAlignment="1">
      <alignment horizontal="center" vertical="center" wrapText="1"/>
    </xf>
    <xf numFmtId="0" fontId="17" fillId="10" borderId="8" xfId="0" applyFont="1" applyFill="1" applyBorder="1" applyAlignment="1">
      <alignment horizontal="center" vertical="center"/>
    </xf>
    <xf numFmtId="0" fontId="17" fillId="10" borderId="7" xfId="0" applyFont="1" applyFill="1" applyBorder="1" applyAlignment="1">
      <alignment horizontal="center" vertical="center"/>
    </xf>
    <xf numFmtId="0" fontId="17" fillId="10" borderId="6" xfId="0" applyFont="1" applyFill="1" applyBorder="1" applyAlignment="1">
      <alignment horizontal="center" vertical="center"/>
    </xf>
    <xf numFmtId="0" fontId="18" fillId="10" borderId="8"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14" fillId="11" borderId="8" xfId="0" applyFont="1" applyFill="1" applyBorder="1" applyAlignment="1">
      <alignment horizontal="center" vertical="center" wrapText="1"/>
    </xf>
    <xf numFmtId="0" fontId="14" fillId="11" borderId="7" xfId="0" applyFont="1" applyFill="1" applyBorder="1" applyAlignment="1">
      <alignment horizontal="center" vertical="center" wrapText="1"/>
    </xf>
    <xf numFmtId="0" fontId="14" fillId="11" borderId="6" xfId="0" applyFont="1" applyFill="1" applyBorder="1" applyAlignment="1">
      <alignment horizontal="center" vertical="center" wrapText="1"/>
    </xf>
    <xf numFmtId="0" fontId="22" fillId="21" borderId="8" xfId="1" applyFont="1" applyFill="1" applyBorder="1" applyAlignment="1">
      <alignment horizontal="center" vertical="center" textRotation="90"/>
    </xf>
    <xf numFmtId="0" fontId="22" fillId="21" borderId="6" xfId="1" applyFont="1" applyFill="1" applyBorder="1" applyAlignment="1">
      <alignment horizontal="center" vertical="center" textRotation="90"/>
    </xf>
    <xf numFmtId="0" fontId="14" fillId="11" borderId="5" xfId="1" applyFont="1" applyFill="1" applyBorder="1" applyAlignment="1">
      <alignment horizontal="center" vertical="center" wrapText="1"/>
    </xf>
    <xf numFmtId="0" fontId="14" fillId="11" borderId="10" xfId="1" applyFont="1" applyFill="1" applyBorder="1" applyAlignment="1">
      <alignment horizontal="center" vertical="center" wrapText="1"/>
    </xf>
    <xf numFmtId="0" fontId="14" fillId="11" borderId="3" xfId="1" applyFont="1" applyFill="1" applyBorder="1" applyAlignment="1">
      <alignment horizontal="center" vertical="center" wrapText="1"/>
    </xf>
    <xf numFmtId="0" fontId="14" fillId="11" borderId="9" xfId="1" applyFont="1" applyFill="1" applyBorder="1" applyAlignment="1">
      <alignment horizontal="center" vertical="center" wrapText="1"/>
    </xf>
    <xf numFmtId="0" fontId="14" fillId="12" borderId="4" xfId="0" applyFont="1" applyFill="1" applyBorder="1" applyAlignment="1">
      <alignment horizontal="center" vertical="center" textRotation="90" wrapText="1"/>
    </xf>
    <xf numFmtId="0" fontId="14" fillId="12" borderId="2" xfId="0" applyFont="1" applyFill="1" applyBorder="1" applyAlignment="1">
      <alignment horizontal="center" vertical="center" textRotation="90" wrapText="1"/>
    </xf>
    <xf numFmtId="0" fontId="14" fillId="11" borderId="4" xfId="0" applyFont="1" applyFill="1" applyBorder="1" applyAlignment="1">
      <alignment horizontal="center" vertical="center" textRotation="90" wrapText="1"/>
    </xf>
    <xf numFmtId="0" fontId="14" fillId="11" borderId="2" xfId="0" applyFont="1" applyFill="1" applyBorder="1" applyAlignment="1">
      <alignment horizontal="center" vertical="center" textRotation="90" wrapText="1"/>
    </xf>
    <xf numFmtId="0" fontId="19" fillId="0" borderId="0" xfId="2" applyFont="1" applyAlignment="1">
      <alignment horizontal="left" vertical="center" wrapText="1"/>
    </xf>
    <xf numFmtId="0" fontId="27" fillId="0" borderId="1" xfId="2" applyFont="1" applyBorder="1" applyAlignment="1">
      <alignment horizontal="left" vertical="center"/>
    </xf>
    <xf numFmtId="0" fontId="30" fillId="0" borderId="0" xfId="2" applyAlignment="1">
      <alignment horizontal="center"/>
    </xf>
    <xf numFmtId="0" fontId="4" fillId="22" borderId="1" xfId="2" applyFont="1" applyFill="1" applyBorder="1" applyAlignment="1">
      <alignment horizontal="center" vertical="center"/>
    </xf>
    <xf numFmtId="0" fontId="27" fillId="22" borderId="1" xfId="1" applyFont="1" applyFill="1" applyBorder="1" applyAlignment="1">
      <alignment horizontal="center" vertical="center" wrapText="1"/>
    </xf>
    <xf numFmtId="0" fontId="17" fillId="13" borderId="1" xfId="2" applyFont="1" applyFill="1" applyBorder="1" applyAlignment="1">
      <alignment horizontal="center" vertical="center" wrapText="1"/>
    </xf>
    <xf numFmtId="0" fontId="17" fillId="13" borderId="1" xfId="2" applyFont="1" applyFill="1" applyBorder="1" applyAlignment="1">
      <alignment horizontal="center" vertical="center"/>
    </xf>
    <xf numFmtId="0" fontId="31" fillId="23" borderId="1" xfId="2" applyFont="1" applyFill="1" applyBorder="1" applyAlignment="1">
      <alignment horizontal="center" vertical="center"/>
    </xf>
    <xf numFmtId="0" fontId="32" fillId="0" borderId="1" xfId="3" applyFont="1" applyBorder="1" applyAlignment="1">
      <alignment horizontal="center" vertical="center" wrapText="1"/>
    </xf>
    <xf numFmtId="0" fontId="24" fillId="19" borderId="11" xfId="0" applyFont="1" applyFill="1" applyBorder="1" applyAlignment="1">
      <alignment horizontal="center" vertical="center"/>
    </xf>
    <xf numFmtId="0" fontId="24" fillId="19" borderId="0" xfId="0" applyFont="1" applyFill="1" applyAlignment="1">
      <alignment horizontal="center" vertical="center"/>
    </xf>
    <xf numFmtId="0" fontId="11" fillId="0" borderId="1" xfId="0" applyFont="1" applyBorder="1" applyAlignment="1">
      <alignment horizontal="left" vertical="center"/>
    </xf>
    <xf numFmtId="0" fontId="11" fillId="0" borderId="0" xfId="0" applyFont="1" applyAlignment="1">
      <alignment horizontal="left" vertical="center"/>
    </xf>
    <xf numFmtId="0" fontId="11" fillId="0" borderId="1" xfId="0" applyFont="1" applyBorder="1" applyAlignment="1">
      <alignment horizontal="left" vertical="center" wrapText="1"/>
    </xf>
    <xf numFmtId="0" fontId="14" fillId="20" borderId="1" xfId="0" applyFont="1" applyFill="1" applyBorder="1" applyAlignment="1">
      <alignment horizontal="center" vertical="center"/>
    </xf>
    <xf numFmtId="0" fontId="14" fillId="0" borderId="1" xfId="0" applyFont="1" applyBorder="1" applyAlignment="1">
      <alignment horizontal="center" vertical="center"/>
    </xf>
    <xf numFmtId="0" fontId="11" fillId="0" borderId="8" xfId="0" applyFont="1" applyBorder="1" applyAlignment="1">
      <alignment horizontal="left" vertical="center" wrapText="1"/>
    </xf>
    <xf numFmtId="0" fontId="11" fillId="0" borderId="7"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wrapText="1"/>
    </xf>
    <xf numFmtId="0" fontId="11" fillId="0" borderId="6" xfId="0" applyFont="1" applyBorder="1" applyAlignment="1">
      <alignment horizontal="left" vertical="center" wrapText="1"/>
    </xf>
    <xf numFmtId="0" fontId="11" fillId="0" borderId="8" xfId="0" applyFont="1" applyBorder="1" applyAlignment="1">
      <alignment horizontal="left" vertical="center"/>
    </xf>
    <xf numFmtId="0" fontId="24" fillId="19" borderId="1" xfId="0" applyFont="1" applyFill="1" applyBorder="1" applyAlignment="1">
      <alignment horizontal="center" vertical="center"/>
    </xf>
    <xf numFmtId="0" fontId="26" fillId="10" borderId="1" xfId="0" applyFont="1" applyFill="1" applyBorder="1" applyAlignment="1">
      <alignment horizontal="center" vertical="center"/>
    </xf>
    <xf numFmtId="0" fontId="14" fillId="20" borderId="8" xfId="0" applyFont="1" applyFill="1" applyBorder="1" applyAlignment="1">
      <alignment horizontal="center" vertical="center"/>
    </xf>
    <xf numFmtId="0" fontId="14" fillId="20" borderId="7" xfId="0" applyFont="1" applyFill="1" applyBorder="1" applyAlignment="1">
      <alignment horizontal="center" vertical="center"/>
    </xf>
    <xf numFmtId="0" fontId="14" fillId="20" borderId="6" xfId="0" applyFont="1" applyFill="1" applyBorder="1" applyAlignment="1">
      <alignment horizontal="center" vertical="center"/>
    </xf>
    <xf numFmtId="0" fontId="24" fillId="19" borderId="1" xfId="0" applyFont="1" applyFill="1" applyBorder="1" applyAlignment="1" applyProtection="1">
      <alignment horizontal="center" vertical="center"/>
      <protection hidden="1"/>
    </xf>
    <xf numFmtId="0" fontId="26" fillId="10" borderId="1" xfId="0" applyFont="1" applyFill="1" applyBorder="1" applyAlignment="1" applyProtection="1">
      <alignment horizontal="center" vertical="center"/>
      <protection hidden="1"/>
    </xf>
    <xf numFmtId="0" fontId="14" fillId="0" borderId="5" xfId="0" applyFont="1" applyBorder="1" applyAlignment="1" applyProtection="1">
      <alignment horizontal="center" vertical="center"/>
      <protection hidden="1"/>
    </xf>
    <xf numFmtId="0" fontId="14" fillId="0" borderId="12" xfId="0" applyFont="1" applyBorder="1" applyAlignment="1" applyProtection="1">
      <alignment horizontal="center" vertical="center"/>
      <protection hidden="1"/>
    </xf>
    <xf numFmtId="0" fontId="14" fillId="0" borderId="11" xfId="0" applyFont="1" applyBorder="1" applyAlignment="1" applyProtection="1">
      <alignment horizontal="center" vertical="center"/>
      <protection hidden="1"/>
    </xf>
    <xf numFmtId="0" fontId="14" fillId="0" borderId="0" xfId="0" applyFont="1" applyAlignment="1" applyProtection="1">
      <alignment horizontal="center" vertical="center"/>
      <protection hidden="1"/>
    </xf>
    <xf numFmtId="0" fontId="14" fillId="0" borderId="3" xfId="0" applyFont="1" applyBorder="1" applyAlignment="1" applyProtection="1">
      <alignment horizontal="center" vertical="center"/>
      <protection hidden="1"/>
    </xf>
    <xf numFmtId="0" fontId="14" fillId="0" borderId="13" xfId="0" applyFont="1" applyBorder="1" applyAlignment="1" applyProtection="1">
      <alignment horizontal="center" vertical="center"/>
      <protection hidden="1"/>
    </xf>
    <xf numFmtId="0" fontId="14" fillId="0" borderId="10" xfId="0" applyFont="1" applyBorder="1" applyAlignment="1" applyProtection="1">
      <alignment horizontal="center" vertical="center"/>
      <protection hidden="1"/>
    </xf>
    <xf numFmtId="0" fontId="26" fillId="10" borderId="3" xfId="0" applyFont="1" applyFill="1" applyBorder="1" applyAlignment="1" applyProtection="1">
      <alignment horizontal="center" vertical="center"/>
      <protection hidden="1"/>
    </xf>
    <xf numFmtId="0" fontId="26" fillId="10" borderId="13" xfId="0" applyFont="1" applyFill="1" applyBorder="1" applyAlignment="1" applyProtection="1">
      <alignment horizontal="center" vertical="center"/>
      <protection hidden="1"/>
    </xf>
    <xf numFmtId="0" fontId="14" fillId="0" borderId="14" xfId="0" applyFont="1" applyBorder="1" applyAlignment="1" applyProtection="1">
      <alignment horizontal="center" vertical="center"/>
      <protection hidden="1"/>
    </xf>
    <xf numFmtId="0" fontId="14" fillId="0" borderId="9" xfId="0" applyFont="1" applyBorder="1" applyAlignment="1" applyProtection="1">
      <alignment horizontal="center" vertical="center"/>
      <protection hidden="1"/>
    </xf>
    <xf numFmtId="0" fontId="26" fillId="10" borderId="8" xfId="0" applyFont="1" applyFill="1" applyBorder="1" applyAlignment="1" applyProtection="1">
      <alignment horizontal="center" vertical="center"/>
      <protection hidden="1"/>
    </xf>
    <xf numFmtId="0" fontId="26" fillId="10" borderId="7" xfId="0" applyFont="1" applyFill="1" applyBorder="1" applyAlignment="1" applyProtection="1">
      <alignment horizontal="center" vertical="center"/>
      <protection hidden="1"/>
    </xf>
    <xf numFmtId="0" fontId="26" fillId="10" borderId="6" xfId="0" applyFont="1" applyFill="1" applyBorder="1" applyAlignment="1" applyProtection="1">
      <alignment horizontal="center" vertical="center"/>
      <protection hidden="1"/>
    </xf>
    <xf numFmtId="0" fontId="14" fillId="5" borderId="1" xfId="0" applyFont="1" applyFill="1" applyBorder="1" applyAlignment="1" applyProtection="1">
      <alignment horizontal="center" vertical="center"/>
      <protection hidden="1"/>
    </xf>
    <xf numFmtId="0" fontId="14" fillId="5" borderId="8" xfId="0" applyFont="1" applyFill="1" applyBorder="1" applyAlignment="1" applyProtection="1">
      <alignment horizontal="center" vertical="center"/>
      <protection hidden="1"/>
    </xf>
    <xf numFmtId="0" fontId="24" fillId="18" borderId="8" xfId="0" applyFont="1" applyFill="1" applyBorder="1" applyAlignment="1">
      <alignment horizontal="center" vertical="center"/>
    </xf>
    <xf numFmtId="0" fontId="24" fillId="18" borderId="6" xfId="0" applyFont="1" applyFill="1" applyBorder="1" applyAlignment="1">
      <alignment horizontal="center" vertical="center"/>
    </xf>
  </cellXfs>
  <cellStyles count="4">
    <cellStyle name="Hipervínculo" xfId="1" builtinId="8"/>
    <cellStyle name="Normal" xfId="0" builtinId="0"/>
    <cellStyle name="Normal 2" xfId="2" xr:uid="{00000000-0005-0000-0000-000002000000}"/>
    <cellStyle name="Normal 3" xfId="3" xr:uid="{00000000-0005-0000-0000-000003000000}"/>
  </cellStyles>
  <dxfs count="16">
    <dxf>
      <fill>
        <patternFill>
          <bgColor rgb="FF00B050"/>
        </patternFill>
      </fill>
    </dxf>
    <dxf>
      <fill>
        <patternFill>
          <bgColor rgb="FFFFFF00"/>
        </patternFill>
      </fill>
    </dxf>
    <dxf>
      <fill>
        <patternFill>
          <bgColor rgb="FFFFC000"/>
        </patternFill>
      </fill>
    </dxf>
    <dxf>
      <fill>
        <patternFill>
          <bgColor rgb="FFFF0000"/>
        </patternFill>
      </fill>
    </dxf>
    <dxf>
      <fill>
        <patternFill>
          <bgColor rgb="FFFF0000"/>
        </patternFill>
      </fill>
      <border>
        <left style="thin">
          <color auto="1"/>
        </left>
        <right style="thin">
          <color auto="1"/>
        </right>
        <top style="thin">
          <color auto="1"/>
        </top>
        <bottom style="thin">
          <color auto="1"/>
        </bottom>
        <vertical/>
        <horizontal/>
      </border>
    </dxf>
    <dxf>
      <fill>
        <patternFill>
          <bgColor theme="7"/>
        </patternFill>
      </fill>
      <border>
        <left style="thin">
          <color auto="1"/>
        </left>
        <right style="thin">
          <color auto="1"/>
        </right>
        <top style="thin">
          <color auto="1"/>
        </top>
        <bottom style="thin">
          <color auto="1"/>
        </bottom>
        <vertical/>
        <horizontal/>
      </border>
    </dxf>
    <dxf>
      <fill>
        <patternFill>
          <bgColor rgb="FFFFFF00"/>
        </patternFill>
      </fill>
      <border>
        <left style="thin">
          <color auto="1"/>
        </left>
        <right style="thin">
          <color auto="1"/>
        </right>
        <top style="thin">
          <color auto="1"/>
        </top>
        <bottom style="thin">
          <color auto="1"/>
        </bottom>
        <vertical/>
        <horizontal/>
      </border>
    </dxf>
    <dxf>
      <fill>
        <patternFill>
          <bgColor rgb="FF00B050"/>
        </patternFill>
      </fill>
      <border>
        <left style="thin">
          <color auto="1"/>
        </left>
        <right style="thin">
          <color auto="1"/>
        </right>
        <top style="thin">
          <color auto="1"/>
        </top>
        <bottom style="thin">
          <color auto="1"/>
        </bottom>
        <vertical/>
        <horizontal/>
      </border>
    </dxf>
    <dxf>
      <fill>
        <patternFill>
          <bgColor rgb="FF00B050"/>
        </patternFill>
      </fill>
    </dxf>
    <dxf>
      <fill>
        <patternFill>
          <bgColor rgb="FFFFFF00"/>
        </patternFill>
      </fill>
    </dxf>
    <dxf>
      <fill>
        <patternFill>
          <bgColor rgb="FFFFC000"/>
        </patternFill>
      </fill>
    </dxf>
    <dxf>
      <fill>
        <patternFill>
          <bgColor rgb="FFFF0000"/>
        </patternFill>
      </fill>
    </dxf>
    <dxf>
      <fill>
        <patternFill>
          <bgColor rgb="FFFF0000"/>
        </patternFill>
      </fill>
      <border>
        <left style="thin">
          <color auto="1"/>
        </left>
        <right style="thin">
          <color auto="1"/>
        </right>
        <top style="thin">
          <color auto="1"/>
        </top>
        <bottom style="thin">
          <color auto="1"/>
        </bottom>
        <vertical/>
        <horizontal/>
      </border>
    </dxf>
    <dxf>
      <fill>
        <patternFill>
          <bgColor theme="7"/>
        </patternFill>
      </fill>
      <border>
        <left style="thin">
          <color auto="1"/>
        </left>
        <right style="thin">
          <color auto="1"/>
        </right>
        <top style="thin">
          <color auto="1"/>
        </top>
        <bottom style="thin">
          <color auto="1"/>
        </bottom>
        <vertical/>
        <horizontal/>
      </border>
    </dxf>
    <dxf>
      <fill>
        <patternFill>
          <bgColor rgb="FFFFFF00"/>
        </patternFill>
      </fill>
      <border>
        <left style="thin">
          <color auto="1"/>
        </left>
        <right style="thin">
          <color auto="1"/>
        </right>
        <top style="thin">
          <color auto="1"/>
        </top>
        <bottom style="thin">
          <color auto="1"/>
        </bottom>
        <vertical/>
        <horizontal/>
      </border>
    </dxf>
    <dxf>
      <fill>
        <patternFill>
          <bgColor rgb="FF00B050"/>
        </patternFill>
      </fill>
      <border>
        <left style="thin">
          <color auto="1"/>
        </left>
        <right style="thin">
          <color auto="1"/>
        </right>
        <top style="thin">
          <color auto="1"/>
        </top>
        <bottom style="thin">
          <color auto="1"/>
        </bottom>
        <vertical/>
        <horizontal/>
      </border>
    </dxf>
  </dxfs>
  <tableStyles count="0" defaultTableStyle="TableStyleMedium2" defaultPivotStyle="PivotStyleLight16"/>
  <colors>
    <mruColors>
      <color rgb="FFCCCCFF"/>
      <color rgb="FFFF99FF"/>
      <color rgb="FFFF5050"/>
      <color rgb="FFFEF5F0"/>
      <color rgb="FFA50021"/>
      <color rgb="FFCC99FF"/>
      <color rgb="FF3E1B59"/>
      <color rgb="FF800000"/>
      <color rgb="FFFF7C80"/>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17" Type="http://schemas.openxmlformats.org/officeDocument/2006/relationships/customXml" Target="../customXml/item5.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1</xdr:row>
      <xdr:rowOff>0</xdr:rowOff>
    </xdr:from>
    <xdr:to>
      <xdr:col>58</xdr:col>
      <xdr:colOff>63500</xdr:colOff>
      <xdr:row>6</xdr:row>
      <xdr:rowOff>45500</xdr:rowOff>
    </xdr:to>
    <xdr:pic>
      <xdr:nvPicPr>
        <xdr:cNvPr id="3" name="Imagen 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47650"/>
          <a:ext cx="38401625" cy="1998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11134</xdr:colOff>
      <xdr:row>1</xdr:row>
      <xdr:rowOff>13731</xdr:rowOff>
    </xdr:from>
    <xdr:ext cx="11742716" cy="719694"/>
    <xdr:pic>
      <xdr:nvPicPr>
        <xdr:cNvPr id="2" name="Imagen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559" y="175656"/>
          <a:ext cx="11742716" cy="71969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N28"/>
  <sheetViews>
    <sheetView showGridLines="0" zoomScaleNormal="100" workbookViewId="0">
      <selection activeCell="D28" sqref="D28"/>
    </sheetView>
  </sheetViews>
  <sheetFormatPr baseColWidth="10" defaultColWidth="10.85546875" defaultRowHeight="12.75" x14ac:dyDescent="0.2"/>
  <cols>
    <col min="1" max="1" width="4.28515625" style="3" customWidth="1" collapsed="1"/>
    <col min="2" max="2" width="43.7109375" style="3" customWidth="1" collapsed="1"/>
    <col min="3" max="3" width="5.7109375" style="3" customWidth="1" collapsed="1"/>
    <col min="4" max="4" width="90.7109375" style="3" bestFit="1" customWidth="1" collapsed="1"/>
    <col min="5" max="5" width="5.7109375" style="3" customWidth="1" collapsed="1"/>
    <col min="6" max="6" width="29.28515625" style="3" customWidth="1" collapsed="1"/>
    <col min="7" max="7" width="5.7109375" style="3" customWidth="1" collapsed="1"/>
    <col min="8" max="8" width="36.5703125" style="3" customWidth="1" collapsed="1"/>
    <col min="9" max="9" width="5.7109375" style="3" customWidth="1" collapsed="1"/>
    <col min="10" max="10" width="34.42578125" style="3" customWidth="1" collapsed="1"/>
    <col min="11" max="11" width="5.7109375" style="3" customWidth="1" collapsed="1"/>
    <col min="12" max="12" width="29.28515625" style="3" bestFit="1" customWidth="1" collapsed="1"/>
    <col min="13" max="13" width="5.7109375" style="3" customWidth="1" collapsed="1"/>
    <col min="14" max="14" width="33.85546875" style="3" bestFit="1" customWidth="1" collapsed="1"/>
    <col min="15" max="16" width="10.85546875" style="3" collapsed="1"/>
    <col min="17" max="17" width="17.7109375" style="3" customWidth="1" collapsed="1"/>
    <col min="18" max="16384" width="10.85546875" style="3" collapsed="1"/>
  </cols>
  <sheetData>
    <row r="2" spans="2:14" ht="15" customHeight="1" x14ac:dyDescent="0.2">
      <c r="B2" s="2" t="s">
        <v>146</v>
      </c>
      <c r="D2" s="2" t="s">
        <v>148</v>
      </c>
      <c r="F2" s="2" t="s">
        <v>94</v>
      </c>
      <c r="H2" s="2" t="s">
        <v>100</v>
      </c>
      <c r="J2" s="2" t="s">
        <v>52</v>
      </c>
      <c r="L2" s="2" t="s">
        <v>60</v>
      </c>
      <c r="N2" s="2" t="s">
        <v>62</v>
      </c>
    </row>
    <row r="3" spans="2:14" ht="15" customHeight="1" x14ac:dyDescent="0.2">
      <c r="B3" s="4" t="s">
        <v>30</v>
      </c>
      <c r="D3" s="6" t="s">
        <v>157</v>
      </c>
      <c r="F3" s="4" t="s">
        <v>114</v>
      </c>
      <c r="H3" s="4" t="s">
        <v>101</v>
      </c>
      <c r="J3" s="5" t="s">
        <v>128</v>
      </c>
      <c r="K3" s="1"/>
      <c r="L3" s="8" t="s">
        <v>126</v>
      </c>
      <c r="N3" s="8" t="s">
        <v>4</v>
      </c>
    </row>
    <row r="4" spans="2:14" ht="15" customHeight="1" x14ac:dyDescent="0.2">
      <c r="B4" s="4" t="s">
        <v>31</v>
      </c>
      <c r="D4" s="6" t="s">
        <v>163</v>
      </c>
      <c r="F4" s="4" t="s">
        <v>95</v>
      </c>
      <c r="H4" s="4" t="s">
        <v>102</v>
      </c>
      <c r="J4" s="5" t="s">
        <v>129</v>
      </c>
      <c r="K4" s="1"/>
      <c r="L4" s="8" t="s">
        <v>127</v>
      </c>
      <c r="N4" s="8" t="s">
        <v>3</v>
      </c>
    </row>
    <row r="5" spans="2:14" ht="15" customHeight="1" x14ac:dyDescent="0.2">
      <c r="B5" s="4" t="s">
        <v>32</v>
      </c>
      <c r="D5" s="9" t="s">
        <v>168</v>
      </c>
      <c r="F5" s="4" t="s">
        <v>96</v>
      </c>
      <c r="J5" s="5" t="s">
        <v>130</v>
      </c>
      <c r="K5" s="1"/>
      <c r="L5" s="8" t="s">
        <v>2</v>
      </c>
      <c r="N5" s="8" t="s">
        <v>58</v>
      </c>
    </row>
    <row r="6" spans="2:14" ht="15" customHeight="1" x14ac:dyDescent="0.2">
      <c r="B6" s="4" t="s">
        <v>33</v>
      </c>
      <c r="D6" s="6" t="s">
        <v>155</v>
      </c>
      <c r="F6" s="4" t="s">
        <v>99</v>
      </c>
      <c r="J6" s="7" t="s">
        <v>131</v>
      </c>
      <c r="K6" s="1"/>
      <c r="L6" s="8" t="s">
        <v>58</v>
      </c>
    </row>
    <row r="7" spans="2:14" ht="15" customHeight="1" x14ac:dyDescent="0.2">
      <c r="B7" s="4" t="s">
        <v>34</v>
      </c>
      <c r="D7" s="6" t="s">
        <v>149</v>
      </c>
      <c r="F7" s="4" t="s">
        <v>97</v>
      </c>
      <c r="J7" s="7" t="s">
        <v>132</v>
      </c>
      <c r="K7" s="1"/>
    </row>
    <row r="8" spans="2:14" ht="15" customHeight="1" x14ac:dyDescent="0.2">
      <c r="B8" s="4" t="s">
        <v>38</v>
      </c>
      <c r="D8" s="6" t="s">
        <v>150</v>
      </c>
      <c r="F8" s="4" t="s">
        <v>98</v>
      </c>
      <c r="J8" s="5" t="s">
        <v>133</v>
      </c>
    </row>
    <row r="9" spans="2:14" ht="15" customHeight="1" x14ac:dyDescent="0.2">
      <c r="B9" s="4" t="s">
        <v>35</v>
      </c>
      <c r="D9" s="6" t="s">
        <v>152</v>
      </c>
      <c r="F9" s="4" t="s">
        <v>112</v>
      </c>
      <c r="J9" s="4" t="s">
        <v>58</v>
      </c>
    </row>
    <row r="10" spans="2:14" ht="15" customHeight="1" x14ac:dyDescent="0.2">
      <c r="B10" s="4" t="s">
        <v>36</v>
      </c>
      <c r="D10" s="10" t="s">
        <v>156</v>
      </c>
      <c r="F10" s="4" t="s">
        <v>113</v>
      </c>
    </row>
    <row r="11" spans="2:14" ht="15" customHeight="1" x14ac:dyDescent="0.2">
      <c r="B11" s="4" t="s">
        <v>70</v>
      </c>
      <c r="D11" s="6" t="s">
        <v>151</v>
      </c>
    </row>
    <row r="12" spans="2:14" ht="15" customHeight="1" x14ac:dyDescent="0.2">
      <c r="B12" s="4" t="s">
        <v>37</v>
      </c>
      <c r="D12" s="9" t="s">
        <v>158</v>
      </c>
    </row>
    <row r="13" spans="2:14" ht="15" customHeight="1" x14ac:dyDescent="0.2">
      <c r="B13" s="4" t="s">
        <v>41</v>
      </c>
      <c r="D13" s="6" t="s">
        <v>153</v>
      </c>
    </row>
    <row r="14" spans="2:14" ht="15" customHeight="1" x14ac:dyDescent="0.2">
      <c r="B14" s="4" t="s">
        <v>39</v>
      </c>
      <c r="D14" s="6" t="s">
        <v>154</v>
      </c>
    </row>
    <row r="15" spans="2:14" ht="15" customHeight="1" x14ac:dyDescent="0.2">
      <c r="B15" s="4" t="s">
        <v>40</v>
      </c>
      <c r="D15" s="9" t="s">
        <v>164</v>
      </c>
    </row>
    <row r="16" spans="2:14" x14ac:dyDescent="0.2">
      <c r="B16" s="4" t="s">
        <v>69</v>
      </c>
      <c r="D16" s="11" t="s">
        <v>161</v>
      </c>
    </row>
    <row r="17" spans="2:6" x14ac:dyDescent="0.2">
      <c r="D17" s="6" t="s">
        <v>159</v>
      </c>
    </row>
    <row r="18" spans="2:6" x14ac:dyDescent="0.2">
      <c r="D18" s="6" t="s">
        <v>160</v>
      </c>
    </row>
    <row r="19" spans="2:6" x14ac:dyDescent="0.2">
      <c r="D19" s="9" t="s">
        <v>162</v>
      </c>
    </row>
    <row r="23" spans="2:6" x14ac:dyDescent="0.2">
      <c r="B23" s="122" t="s">
        <v>42</v>
      </c>
      <c r="D23" s="124" t="s">
        <v>43</v>
      </c>
      <c r="F23" s="116" t="s">
        <v>199</v>
      </c>
    </row>
    <row r="24" spans="2:6" x14ac:dyDescent="0.2">
      <c r="B24" s="123"/>
      <c r="D24" s="124"/>
      <c r="F24" s="4" t="s">
        <v>101</v>
      </c>
    </row>
    <row r="25" spans="2:6" x14ac:dyDescent="0.2">
      <c r="B25" s="4" t="s">
        <v>134</v>
      </c>
      <c r="D25" s="4" t="s">
        <v>138</v>
      </c>
      <c r="F25" s="4" t="s">
        <v>102</v>
      </c>
    </row>
    <row r="26" spans="2:6" x14ac:dyDescent="0.2">
      <c r="B26" s="4" t="s">
        <v>135</v>
      </c>
      <c r="D26" s="4" t="s">
        <v>139</v>
      </c>
    </row>
    <row r="27" spans="2:6" x14ac:dyDescent="0.2">
      <c r="B27" s="4" t="s">
        <v>136</v>
      </c>
      <c r="D27" s="4" t="s">
        <v>140</v>
      </c>
    </row>
    <row r="28" spans="2:6" x14ac:dyDescent="0.2">
      <c r="B28" s="4" t="s">
        <v>137</v>
      </c>
      <c r="D28" s="4" t="s">
        <v>141</v>
      </c>
    </row>
  </sheetData>
  <mergeCells count="2">
    <mergeCell ref="B23:B24"/>
    <mergeCell ref="D23:D2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BN18"/>
  <sheetViews>
    <sheetView showGridLines="0" tabSelected="1" topLeftCell="AO13" zoomScale="70" zoomScaleNormal="70" zoomScalePageLayoutView="80" workbookViewId="0">
      <selection activeCell="BJ16" sqref="BJ16"/>
    </sheetView>
  </sheetViews>
  <sheetFormatPr baseColWidth="10" defaultColWidth="11" defaultRowHeight="11.25" x14ac:dyDescent="0.15"/>
  <cols>
    <col min="1" max="1" width="4.85546875" style="13" customWidth="1" collapsed="1"/>
    <col min="2" max="2" width="13.85546875" style="12" customWidth="1" collapsed="1"/>
    <col min="3" max="3" width="12.5703125" style="13" customWidth="1" collapsed="1"/>
    <col min="4" max="9" width="5.7109375" style="13" customWidth="1" collapsed="1"/>
    <col min="10" max="10" width="26" style="13" customWidth="1" collapsed="1"/>
    <col min="11" max="11" width="36.140625" style="13" customWidth="1" collapsed="1"/>
    <col min="12" max="12" width="17.28515625" style="13" customWidth="1" collapsed="1"/>
    <col min="13" max="13" width="26.5703125" style="13" customWidth="1" collapsed="1"/>
    <col min="14" max="14" width="16.28515625" style="13" customWidth="1" collapsed="1"/>
    <col min="15" max="15" width="7.7109375" style="13" hidden="1" customWidth="1" collapsed="1"/>
    <col min="16" max="16" width="15.28515625" style="13" customWidth="1" collapsed="1"/>
    <col min="17" max="17" width="2.28515625" style="13" hidden="1" customWidth="1" collapsed="1"/>
    <col min="18" max="18" width="13.85546875" style="13" customWidth="1" collapsed="1"/>
    <col min="19" max="19" width="2.28515625" style="13" hidden="1" customWidth="1" collapsed="1"/>
    <col min="20" max="20" width="9.85546875" style="13" bestFit="1" customWidth="1" collapsed="1"/>
    <col min="21" max="21" width="2.28515625" style="13" hidden="1" customWidth="1" collapsed="1"/>
    <col min="22" max="22" width="9.85546875" style="13" customWidth="1" collapsed="1"/>
    <col min="23" max="23" width="2.28515625" style="13" hidden="1" customWidth="1" collapsed="1"/>
    <col min="24" max="24" width="11.7109375" style="13" bestFit="1" customWidth="1" collapsed="1"/>
    <col min="25" max="25" width="2.28515625" style="13" hidden="1" customWidth="1" collapsed="1"/>
    <col min="26" max="26" width="9" style="13" customWidth="1" collapsed="1"/>
    <col min="27" max="27" width="2.28515625" style="13" hidden="1" customWidth="1" collapsed="1"/>
    <col min="28" max="28" width="19.5703125" style="13" customWidth="1" collapsed="1"/>
    <col min="29" max="29" width="2.28515625" style="13" hidden="1" customWidth="1" collapsed="1"/>
    <col min="30" max="30" width="9.85546875" style="13" bestFit="1" customWidth="1" collapsed="1"/>
    <col min="31" max="31" width="7.28515625" style="13" hidden="1" customWidth="1" collapsed="1"/>
    <col min="32" max="32" width="7.28515625" style="12" hidden="1" customWidth="1" collapsed="1"/>
    <col min="33" max="33" width="41" style="13" customWidth="1" collapsed="1"/>
    <col min="34" max="34" width="14.5703125" style="13" customWidth="1" collapsed="1"/>
    <col min="35" max="35" width="42.42578125" style="13" customWidth="1" collapsed="1"/>
    <col min="36" max="36" width="15.5703125" style="13" customWidth="1" collapsed="1"/>
    <col min="37" max="37" width="16.140625" style="13" customWidth="1" collapsed="1"/>
    <col min="38" max="38" width="14.5703125" style="13" customWidth="1" collapsed="1"/>
    <col min="39" max="39" width="14.42578125" style="13" customWidth="1" collapsed="1"/>
    <col min="40" max="40" width="4.28515625" style="13" hidden="1" customWidth="1" collapsed="1"/>
    <col min="41" max="41" width="10.7109375" style="13" customWidth="1" collapsed="1"/>
    <col min="42" max="42" width="2.7109375" style="13" hidden="1" customWidth="1" collapsed="1"/>
    <col min="43" max="43" width="12.140625" style="13" customWidth="1" collapsed="1"/>
    <col min="44" max="44" width="2.7109375" style="13" hidden="1" customWidth="1" collapsed="1"/>
    <col min="45" max="45" width="11.5703125" style="13" customWidth="1" collapsed="1"/>
    <col min="46" max="46" width="2.7109375" style="13" hidden="1" customWidth="1" collapsed="1"/>
    <col min="47" max="47" width="10.7109375" style="13" customWidth="1" collapsed="1"/>
    <col min="48" max="48" width="2.7109375" style="13" hidden="1" customWidth="1" collapsed="1"/>
    <col min="49" max="49" width="10.7109375" style="13" customWidth="1" collapsed="1"/>
    <col min="50" max="50" width="2.7109375" style="13" hidden="1" customWidth="1" collapsed="1"/>
    <col min="51" max="51" width="10.7109375" style="13" customWidth="1" collapsed="1"/>
    <col min="52" max="52" width="2.7109375" style="13" hidden="1" customWidth="1" collapsed="1"/>
    <col min="53" max="53" width="15.42578125" style="13" customWidth="1" collapsed="1"/>
    <col min="54" max="54" width="7" style="13" hidden="1" customWidth="1" collapsed="1"/>
    <col min="55" max="55" width="24" style="13" customWidth="1" collapsed="1"/>
    <col min="56" max="56" width="6.7109375" style="13" hidden="1" customWidth="1" collapsed="1"/>
    <col min="57" max="57" width="14.7109375" style="12" hidden="1" customWidth="1" collapsed="1"/>
    <col min="58" max="58" width="26.85546875" style="12" customWidth="1" collapsed="1"/>
    <col min="59" max="59" width="51" style="13" customWidth="1" collapsed="1"/>
    <col min="60" max="60" width="26.85546875" style="13" customWidth="1" collapsed="1"/>
    <col min="61" max="61" width="20" style="13" customWidth="1" collapsed="1"/>
    <col min="62" max="62" width="90.28515625" style="13" customWidth="1" collapsed="1"/>
    <col min="63" max="63" width="20.28515625" style="13" customWidth="1" collapsed="1"/>
    <col min="64" max="64" width="18.85546875" style="13" customWidth="1" collapsed="1"/>
    <col min="65" max="65" width="11" style="13" collapsed="1"/>
    <col min="66" max="66" width="11" style="13"/>
    <col min="67" max="16384" width="11" style="13" collapsed="1"/>
  </cols>
  <sheetData>
    <row r="1" spans="2:64" ht="20.100000000000001" customHeight="1" x14ac:dyDescent="0.15"/>
    <row r="2" spans="2:64" ht="28.5" customHeight="1" x14ac:dyDescent="0.15">
      <c r="C2" s="14"/>
      <c r="D2" s="14"/>
      <c r="E2" s="14"/>
      <c r="F2" s="14"/>
      <c r="G2" s="14"/>
      <c r="H2" s="14"/>
      <c r="I2" s="14"/>
      <c r="L2" s="167"/>
      <c r="M2" s="167"/>
      <c r="N2" s="167"/>
      <c r="O2" s="167"/>
      <c r="P2" s="167"/>
      <c r="Q2" s="167"/>
      <c r="R2" s="167"/>
      <c r="S2" s="167"/>
      <c r="T2" s="167"/>
      <c r="U2" s="167"/>
      <c r="V2" s="167"/>
      <c r="W2" s="167"/>
      <c r="X2" s="167"/>
      <c r="Y2" s="167"/>
      <c r="Z2" s="167"/>
      <c r="AA2" s="167"/>
      <c r="AB2" s="167"/>
      <c r="AC2" s="167"/>
      <c r="AD2" s="167"/>
      <c r="AE2" s="167"/>
      <c r="AF2" s="167"/>
      <c r="AG2" s="167"/>
      <c r="AH2" s="15"/>
      <c r="AI2" s="15"/>
      <c r="AJ2" s="15"/>
      <c r="AK2" s="15"/>
      <c r="AL2" s="15"/>
      <c r="AM2" s="15"/>
      <c r="AN2" s="15"/>
      <c r="AP2" s="15"/>
      <c r="AQ2" s="15"/>
      <c r="AR2" s="15"/>
      <c r="AS2" s="15"/>
      <c r="AT2" s="15"/>
      <c r="AU2" s="15"/>
      <c r="AV2" s="15"/>
      <c r="AW2" s="15"/>
      <c r="AX2" s="15"/>
      <c r="AY2" s="15"/>
      <c r="AZ2" s="15"/>
      <c r="BA2" s="15"/>
      <c r="BB2" s="15"/>
      <c r="BC2" s="15"/>
      <c r="BD2" s="15"/>
      <c r="BE2" s="16"/>
      <c r="BF2" s="16"/>
      <c r="BG2" s="15"/>
      <c r="BH2" s="15"/>
      <c r="BI2" s="15"/>
      <c r="BJ2" s="15"/>
      <c r="BK2" s="17"/>
      <c r="BL2" s="18"/>
    </row>
    <row r="3" spans="2:64" ht="23.45" customHeight="1" x14ac:dyDescent="0.15">
      <c r="C3" s="19"/>
      <c r="D3" s="19"/>
      <c r="E3" s="19"/>
      <c r="F3" s="19"/>
      <c r="G3" s="19"/>
      <c r="H3" s="19"/>
      <c r="I3" s="19"/>
      <c r="L3" s="167"/>
      <c r="M3" s="167"/>
      <c r="N3" s="167"/>
      <c r="O3" s="167"/>
      <c r="P3" s="167"/>
      <c r="Q3" s="167"/>
      <c r="R3" s="167"/>
      <c r="S3" s="167"/>
      <c r="T3" s="167"/>
      <c r="U3" s="167"/>
      <c r="V3" s="167"/>
      <c r="W3" s="167"/>
      <c r="X3" s="167"/>
      <c r="Y3" s="167"/>
      <c r="Z3" s="167"/>
      <c r="AA3" s="167"/>
      <c r="AB3" s="167"/>
      <c r="AC3" s="167"/>
      <c r="AD3" s="167"/>
      <c r="AE3" s="167"/>
      <c r="AF3" s="167"/>
      <c r="AG3" s="167"/>
      <c r="AH3" s="15"/>
      <c r="AI3" s="15"/>
      <c r="AJ3" s="15"/>
      <c r="AK3" s="15"/>
      <c r="AL3" s="15"/>
      <c r="AM3" s="15"/>
      <c r="AN3" s="15"/>
      <c r="AO3" s="15"/>
      <c r="AP3" s="15"/>
      <c r="AQ3" s="15"/>
      <c r="AR3" s="15"/>
      <c r="AS3" s="15"/>
      <c r="AT3" s="15"/>
      <c r="AU3" s="15"/>
      <c r="AV3" s="15"/>
      <c r="AW3" s="15"/>
      <c r="AX3" s="15"/>
      <c r="AY3" s="15"/>
      <c r="AZ3" s="15"/>
      <c r="BA3" s="15"/>
      <c r="BB3" s="15"/>
      <c r="BC3" s="15"/>
      <c r="BD3" s="15"/>
      <c r="BE3" s="16"/>
      <c r="BF3" s="16"/>
      <c r="BG3" s="15"/>
      <c r="BH3" s="15"/>
      <c r="BI3" s="15"/>
      <c r="BJ3" s="15"/>
      <c r="BK3" s="17"/>
      <c r="BL3" s="20"/>
    </row>
    <row r="4" spans="2:64" ht="23.25" customHeight="1" x14ac:dyDescent="0.15">
      <c r="C4" s="21"/>
      <c r="D4" s="21"/>
      <c r="E4" s="21"/>
      <c r="F4" s="21"/>
      <c r="G4" s="21"/>
      <c r="H4" s="21"/>
      <c r="I4" s="21"/>
      <c r="L4" s="22"/>
      <c r="M4" s="22"/>
      <c r="N4" s="22"/>
      <c r="O4" s="22"/>
      <c r="P4" s="22"/>
      <c r="Q4" s="22"/>
      <c r="R4" s="22"/>
      <c r="S4" s="22"/>
      <c r="T4" s="22"/>
      <c r="U4" s="22"/>
      <c r="V4" s="22"/>
      <c r="W4" s="22"/>
      <c r="X4" s="22"/>
      <c r="Y4" s="22"/>
      <c r="Z4" s="22"/>
      <c r="AA4" s="22"/>
      <c r="AB4" s="22"/>
      <c r="AC4" s="22"/>
      <c r="AD4" s="22"/>
      <c r="AE4" s="22"/>
      <c r="AF4" s="22"/>
      <c r="AG4" s="22"/>
      <c r="AH4" s="16"/>
      <c r="AI4" s="16"/>
      <c r="AJ4" s="16"/>
      <c r="AK4" s="16"/>
      <c r="AL4" s="16"/>
      <c r="AM4" s="16"/>
      <c r="AN4" s="16"/>
      <c r="AP4" s="16"/>
      <c r="AQ4" s="16"/>
      <c r="AR4" s="16"/>
      <c r="AS4" s="16"/>
      <c r="AT4" s="16"/>
      <c r="AU4" s="16"/>
      <c r="AV4" s="16"/>
      <c r="AW4" s="16"/>
      <c r="AX4" s="16"/>
      <c r="AY4" s="16"/>
      <c r="AZ4" s="16"/>
      <c r="BA4" s="16"/>
      <c r="BB4" s="16"/>
      <c r="BC4" s="16"/>
      <c r="BD4" s="16"/>
      <c r="BE4" s="16"/>
      <c r="BF4" s="16"/>
      <c r="BG4" s="16"/>
      <c r="BH4" s="16"/>
      <c r="BI4" s="16"/>
      <c r="BJ4" s="16"/>
      <c r="BK4" s="17"/>
      <c r="BL4" s="18"/>
    </row>
    <row r="5" spans="2:64" ht="23.25" customHeight="1" x14ac:dyDescent="0.15">
      <c r="C5" s="21"/>
      <c r="D5" s="21"/>
      <c r="E5" s="21"/>
      <c r="F5" s="21"/>
      <c r="G5" s="21"/>
      <c r="H5" s="21"/>
      <c r="I5" s="21"/>
      <c r="L5" s="22"/>
      <c r="M5" s="22"/>
      <c r="N5" s="22"/>
      <c r="O5" s="22"/>
      <c r="P5" s="22"/>
      <c r="Q5" s="22"/>
      <c r="R5" s="22"/>
      <c r="S5" s="22"/>
      <c r="T5" s="22"/>
      <c r="U5" s="22"/>
      <c r="V5" s="22"/>
      <c r="W5" s="22"/>
      <c r="X5" s="22"/>
      <c r="Y5" s="22"/>
      <c r="Z5" s="22"/>
      <c r="AA5" s="22"/>
      <c r="AB5" s="22"/>
      <c r="AC5" s="22"/>
      <c r="AD5" s="22"/>
      <c r="AE5" s="22"/>
      <c r="AF5" s="22"/>
      <c r="AG5" s="22"/>
      <c r="AH5" s="16"/>
      <c r="AI5" s="16"/>
      <c r="AJ5" s="16"/>
      <c r="AK5" s="16"/>
      <c r="AL5" s="16"/>
      <c r="AM5" s="16"/>
      <c r="AN5" s="16"/>
      <c r="AP5" s="16"/>
      <c r="AQ5" s="16"/>
      <c r="AR5" s="16"/>
      <c r="AS5" s="16"/>
      <c r="AT5" s="16"/>
      <c r="AU5" s="16"/>
      <c r="AV5" s="16"/>
      <c r="AW5" s="16"/>
      <c r="AX5" s="16"/>
      <c r="AY5" s="16"/>
      <c r="AZ5" s="16"/>
      <c r="BA5" s="16"/>
      <c r="BB5" s="16"/>
      <c r="BC5" s="16"/>
      <c r="BD5" s="16"/>
      <c r="BE5" s="16"/>
      <c r="BF5" s="16"/>
      <c r="BG5" s="16"/>
      <c r="BH5" s="16"/>
      <c r="BI5" s="16"/>
      <c r="BJ5" s="16"/>
      <c r="BK5" s="17"/>
      <c r="BL5" s="18"/>
    </row>
    <row r="6" spans="2:64" ht="55.5" customHeight="1" x14ac:dyDescent="0.15"/>
    <row r="7" spans="2:64" s="109" customFormat="1" ht="34.5" customHeight="1" x14ac:dyDescent="0.15">
      <c r="B7" s="186" t="s">
        <v>245</v>
      </c>
      <c r="C7" s="186"/>
      <c r="D7" s="186"/>
      <c r="E7" s="186"/>
      <c r="F7" s="186"/>
      <c r="G7" s="186"/>
      <c r="H7" s="186"/>
      <c r="I7" s="186"/>
      <c r="J7" s="186"/>
      <c r="K7" s="186"/>
      <c r="L7" s="186"/>
      <c r="M7" s="186"/>
      <c r="AF7" s="110"/>
      <c r="BE7" s="110"/>
      <c r="BF7" s="110"/>
    </row>
    <row r="8" spans="2:64" s="24" customFormat="1" ht="56.25" customHeight="1" x14ac:dyDescent="0.25">
      <c r="B8" s="134" t="s">
        <v>64</v>
      </c>
      <c r="C8" s="134"/>
      <c r="D8" s="134"/>
      <c r="E8" s="134"/>
      <c r="F8" s="134"/>
      <c r="G8" s="134"/>
      <c r="H8" s="134"/>
      <c r="I8" s="134"/>
      <c r="J8" s="134"/>
      <c r="K8" s="134"/>
      <c r="L8" s="134"/>
      <c r="M8" s="134"/>
      <c r="N8" s="168" t="s">
        <v>65</v>
      </c>
      <c r="O8" s="169"/>
      <c r="P8" s="169"/>
      <c r="Q8" s="169"/>
      <c r="R8" s="169"/>
      <c r="S8" s="169"/>
      <c r="T8" s="169"/>
      <c r="U8" s="169"/>
      <c r="V8" s="169"/>
      <c r="W8" s="169"/>
      <c r="X8" s="169"/>
      <c r="Y8" s="169"/>
      <c r="Z8" s="169"/>
      <c r="AA8" s="169"/>
      <c r="AB8" s="169"/>
      <c r="AC8" s="170"/>
      <c r="AD8" s="171" t="s">
        <v>86</v>
      </c>
      <c r="AE8" s="172"/>
      <c r="AF8" s="23"/>
      <c r="AG8" s="145" t="s">
        <v>87</v>
      </c>
      <c r="AH8" s="145"/>
      <c r="AI8" s="145"/>
      <c r="AJ8" s="145"/>
      <c r="AK8" s="145"/>
      <c r="AL8" s="145"/>
      <c r="AM8" s="145"/>
      <c r="AN8" s="145"/>
      <c r="AO8" s="145"/>
      <c r="AP8" s="145"/>
      <c r="AQ8" s="145"/>
      <c r="AR8" s="145"/>
      <c r="AS8" s="145"/>
      <c r="AT8" s="145"/>
      <c r="AU8" s="145"/>
      <c r="AV8" s="145"/>
      <c r="AW8" s="145"/>
      <c r="AX8" s="145"/>
      <c r="AY8" s="145"/>
      <c r="AZ8" s="145"/>
      <c r="BA8" s="145"/>
      <c r="BB8" s="145"/>
      <c r="BC8" s="129" t="s">
        <v>93</v>
      </c>
      <c r="BD8" s="130"/>
      <c r="BE8" s="164" t="s">
        <v>123</v>
      </c>
      <c r="BF8" s="140" t="s">
        <v>88</v>
      </c>
      <c r="BG8" s="161" t="s">
        <v>89</v>
      </c>
      <c r="BH8" s="162"/>
      <c r="BI8" s="163"/>
      <c r="BJ8" s="146" t="s">
        <v>66</v>
      </c>
      <c r="BK8" s="147"/>
      <c r="BL8" s="148"/>
    </row>
    <row r="9" spans="2:64" s="17" customFormat="1" ht="30" customHeight="1" x14ac:dyDescent="0.2">
      <c r="B9" s="139" t="s">
        <v>28</v>
      </c>
      <c r="C9" s="139"/>
      <c r="D9" s="139" t="s">
        <v>173</v>
      </c>
      <c r="E9" s="139"/>
      <c r="F9" s="139"/>
      <c r="G9" s="139"/>
      <c r="H9" s="139"/>
      <c r="I9" s="139"/>
      <c r="J9" s="139" t="s">
        <v>72</v>
      </c>
      <c r="K9" s="139" t="s">
        <v>29</v>
      </c>
      <c r="L9" s="127" t="s">
        <v>71</v>
      </c>
      <c r="M9" s="127" t="s">
        <v>124</v>
      </c>
      <c r="N9" s="137" t="s">
        <v>42</v>
      </c>
      <c r="O9" s="184" t="s">
        <v>59</v>
      </c>
      <c r="P9" s="173" t="s">
        <v>43</v>
      </c>
      <c r="Q9" s="174"/>
      <c r="R9" s="174"/>
      <c r="S9" s="174"/>
      <c r="T9" s="174"/>
      <c r="U9" s="174"/>
      <c r="V9" s="174"/>
      <c r="W9" s="174"/>
      <c r="X9" s="174"/>
      <c r="Y9" s="174"/>
      <c r="Z9" s="174"/>
      <c r="AA9" s="175"/>
      <c r="AB9" s="178" t="s">
        <v>46</v>
      </c>
      <c r="AC9" s="179"/>
      <c r="AD9" s="178" t="s">
        <v>47</v>
      </c>
      <c r="AE9" s="179"/>
      <c r="AF9" s="164" t="s">
        <v>123</v>
      </c>
      <c r="AG9" s="141" t="s">
        <v>1</v>
      </c>
      <c r="AH9" s="149" t="s">
        <v>48</v>
      </c>
      <c r="AI9" s="150"/>
      <c r="AJ9" s="150"/>
      <c r="AK9" s="150"/>
      <c r="AL9" s="151"/>
      <c r="AM9" s="155" t="s">
        <v>42</v>
      </c>
      <c r="AN9" s="182" t="s">
        <v>59</v>
      </c>
      <c r="AO9" s="131" t="s">
        <v>43</v>
      </c>
      <c r="AP9" s="132"/>
      <c r="AQ9" s="132"/>
      <c r="AR9" s="132"/>
      <c r="AS9" s="132"/>
      <c r="AT9" s="132"/>
      <c r="AU9" s="132"/>
      <c r="AV9" s="132"/>
      <c r="AW9" s="132"/>
      <c r="AX9" s="132"/>
      <c r="AY9" s="132"/>
      <c r="AZ9" s="133"/>
      <c r="BA9" s="141" t="s">
        <v>46</v>
      </c>
      <c r="BB9" s="159"/>
      <c r="BC9" s="141" t="s">
        <v>51</v>
      </c>
      <c r="BD9" s="159"/>
      <c r="BE9" s="165"/>
      <c r="BF9" s="140"/>
      <c r="BG9" s="153" t="s">
        <v>53</v>
      </c>
      <c r="BH9" s="153" t="s">
        <v>56</v>
      </c>
      <c r="BI9" s="153" t="s">
        <v>125</v>
      </c>
      <c r="BJ9" s="153" t="s">
        <v>55</v>
      </c>
      <c r="BK9" s="153" t="s">
        <v>61</v>
      </c>
      <c r="BL9" s="152" t="s">
        <v>57</v>
      </c>
    </row>
    <row r="10" spans="2:64" s="17" customFormat="1" ht="85.5" customHeight="1" x14ac:dyDescent="0.2">
      <c r="B10" s="139"/>
      <c r="C10" s="139"/>
      <c r="D10" s="25" t="s">
        <v>176</v>
      </c>
      <c r="E10" s="25" t="s">
        <v>99</v>
      </c>
      <c r="F10" s="25" t="s">
        <v>195</v>
      </c>
      <c r="G10" s="25" t="s">
        <v>179</v>
      </c>
      <c r="H10" s="25" t="s">
        <v>175</v>
      </c>
      <c r="I10" s="25" t="s">
        <v>178</v>
      </c>
      <c r="J10" s="139"/>
      <c r="K10" s="139"/>
      <c r="L10" s="128"/>
      <c r="M10" s="128"/>
      <c r="N10" s="138"/>
      <c r="O10" s="185"/>
      <c r="P10" s="135" t="s">
        <v>0</v>
      </c>
      <c r="Q10" s="136"/>
      <c r="R10" s="135" t="s">
        <v>115</v>
      </c>
      <c r="S10" s="136"/>
      <c r="T10" s="176" t="s">
        <v>44</v>
      </c>
      <c r="U10" s="177"/>
      <c r="V10" s="135" t="s">
        <v>116</v>
      </c>
      <c r="W10" s="136"/>
      <c r="X10" s="135" t="s">
        <v>45</v>
      </c>
      <c r="Y10" s="136"/>
      <c r="Z10" s="135" t="s">
        <v>117</v>
      </c>
      <c r="AA10" s="136"/>
      <c r="AB10" s="180"/>
      <c r="AC10" s="181"/>
      <c r="AD10" s="180"/>
      <c r="AE10" s="181"/>
      <c r="AF10" s="166"/>
      <c r="AG10" s="142"/>
      <c r="AH10" s="26" t="s">
        <v>49</v>
      </c>
      <c r="AI10" s="26" t="s">
        <v>50</v>
      </c>
      <c r="AJ10" s="26" t="s">
        <v>165</v>
      </c>
      <c r="AK10" s="26" t="s">
        <v>166</v>
      </c>
      <c r="AL10" s="26" t="s">
        <v>167</v>
      </c>
      <c r="AM10" s="156"/>
      <c r="AN10" s="183"/>
      <c r="AO10" s="143" t="s">
        <v>0</v>
      </c>
      <c r="AP10" s="144"/>
      <c r="AQ10" s="143" t="s">
        <v>115</v>
      </c>
      <c r="AR10" s="144"/>
      <c r="AS10" s="157" t="s">
        <v>44</v>
      </c>
      <c r="AT10" s="158"/>
      <c r="AU10" s="143" t="s">
        <v>116</v>
      </c>
      <c r="AV10" s="144"/>
      <c r="AW10" s="143" t="s">
        <v>45</v>
      </c>
      <c r="AX10" s="144"/>
      <c r="AY10" s="143" t="s">
        <v>117</v>
      </c>
      <c r="AZ10" s="144"/>
      <c r="BA10" s="142"/>
      <c r="BB10" s="160"/>
      <c r="BC10" s="142"/>
      <c r="BD10" s="160"/>
      <c r="BE10" s="166"/>
      <c r="BF10" s="140"/>
      <c r="BG10" s="154"/>
      <c r="BH10" s="154"/>
      <c r="BI10" s="154"/>
      <c r="BJ10" s="154"/>
      <c r="BK10" s="154"/>
      <c r="BL10" s="152"/>
    </row>
    <row r="11" spans="2:64" s="107" customFormat="1" ht="120.75" customHeight="1" x14ac:dyDescent="0.2">
      <c r="B11" s="125" t="s">
        <v>201</v>
      </c>
      <c r="C11" s="126"/>
      <c r="D11" s="108" t="s">
        <v>101</v>
      </c>
      <c r="E11" s="108" t="s">
        <v>102</v>
      </c>
      <c r="F11" s="108" t="s">
        <v>102</v>
      </c>
      <c r="G11" s="108" t="s">
        <v>101</v>
      </c>
      <c r="H11" s="108" t="s">
        <v>102</v>
      </c>
      <c r="I11" s="108" t="s">
        <v>101</v>
      </c>
      <c r="J11" s="106" t="s">
        <v>98</v>
      </c>
      <c r="K11" s="117" t="s">
        <v>202</v>
      </c>
      <c r="L11" s="103" t="s">
        <v>102</v>
      </c>
      <c r="M11" s="106" t="s">
        <v>203</v>
      </c>
      <c r="N11" s="27" t="s">
        <v>134</v>
      </c>
      <c r="O11" s="28" t="str">
        <f>IF(N11="Raro","1",IF(N11="Posible","2",IF(N11="Probable","3",IF(N11="Muy Probable","4"," "))))</f>
        <v>1</v>
      </c>
      <c r="P11" s="27" t="s">
        <v>139</v>
      </c>
      <c r="Q11" s="28">
        <f>_xlfn.NUMBERVALUE(IF(P11="Menor","1",IF(P11="Moderado","2",IF(P11="Mayor","3",IF(P11="Catastrófico","4"," ")))))</f>
        <v>2</v>
      </c>
      <c r="R11" s="27" t="s">
        <v>139</v>
      </c>
      <c r="S11" s="28">
        <f>_xlfn.NUMBERVALUE(IF(R11="Menor","1",IF(R11="Moderado","2",IF(R11="Mayor","3",IF(R11="Catastrófico","4"," ")))))</f>
        <v>2</v>
      </c>
      <c r="T11" s="27" t="s">
        <v>139</v>
      </c>
      <c r="U11" s="28">
        <f>_xlfn.NUMBERVALUE(IF(T11="Menor","1",IF(T11="Moderado","2",IF(T11="Mayor","3",IF(T11="Catastrófico","4"," ")))))</f>
        <v>2</v>
      </c>
      <c r="V11" s="27" t="s">
        <v>139</v>
      </c>
      <c r="W11" s="28">
        <f>_xlfn.NUMBERVALUE(IF(V11="Menor","1",IF(V11="Moderado","2",IF(V11="Mayor","3",IF(V11="Catastrófico","4"," ")))))</f>
        <v>2</v>
      </c>
      <c r="X11" s="27" t="s">
        <v>139</v>
      </c>
      <c r="Y11" s="28">
        <f>_xlfn.NUMBERVALUE(IF(X11="Menor","1",IF(X11="Moderado","2",IF(X11="Mayor","3",IF(X11="Catastrófico","4"," ")))))</f>
        <v>2</v>
      </c>
      <c r="Z11" s="27" t="s">
        <v>138</v>
      </c>
      <c r="AA11" s="99">
        <f>_xlfn.NUMBERVALUE(IF(Z11="Menor","1",IF(Z11="Moderado","2",IF(Z11="Mayor","3",IF(Z11="Catastrófico","4"," ")))))</f>
        <v>1</v>
      </c>
      <c r="AB11" s="100" t="str">
        <f>IF(AC11=1,"Menor",IF(AC11=2,"Moderado",IF(AC11=3,"Mayor",IF(AC11=4,"Catastrófico"," "))))</f>
        <v>Moderado</v>
      </c>
      <c r="AC11" s="101">
        <f>MAX(P11,Q11,S11,U11,W11,Y11,AA11)</f>
        <v>2</v>
      </c>
      <c r="AD11" s="102" t="str">
        <f>IF(AE11&gt;=10.1,"Extremo",IF(AE11&gt;=6.1,"Alto",IF(AE11&gt;=3.1,"Moderado",IF(AE11&gt;0,"Bajo"," "))))</f>
        <v>Bajo</v>
      </c>
      <c r="AE11" s="104">
        <f>+O11*AC11</f>
        <v>2</v>
      </c>
      <c r="AF11" s="105" t="str">
        <f>CONCATENATE(N11,AB11)</f>
        <v>RaroModerado</v>
      </c>
      <c r="AG11" s="106" t="s">
        <v>204</v>
      </c>
      <c r="AH11" s="103" t="s">
        <v>101</v>
      </c>
      <c r="AI11" s="106" t="s">
        <v>205</v>
      </c>
      <c r="AJ11" s="103" t="s">
        <v>101</v>
      </c>
      <c r="AK11" s="103" t="s">
        <v>101</v>
      </c>
      <c r="AL11" s="103" t="s">
        <v>101</v>
      </c>
      <c r="AM11" s="27" t="s">
        <v>134</v>
      </c>
      <c r="AN11" s="28" t="str">
        <f>IF(AM11="Raro","1",IF(AM11="Posible","2",IF(AM11="Probable","3",IF(AM11="Muy Probable","4"," "))))</f>
        <v>1</v>
      </c>
      <c r="AO11" s="27" t="s">
        <v>139</v>
      </c>
      <c r="AP11" s="27" t="s">
        <v>140</v>
      </c>
      <c r="AQ11" s="27" t="s">
        <v>139</v>
      </c>
      <c r="AR11" s="27" t="s">
        <v>140</v>
      </c>
      <c r="AS11" s="27" t="s">
        <v>138</v>
      </c>
      <c r="AT11" s="27" t="s">
        <v>140</v>
      </c>
      <c r="AU11" s="27" t="s">
        <v>139</v>
      </c>
      <c r="AV11" s="27" t="s">
        <v>140</v>
      </c>
      <c r="AW11" s="27" t="s">
        <v>138</v>
      </c>
      <c r="AX11" s="27" t="s">
        <v>140</v>
      </c>
      <c r="AY11" s="27" t="s">
        <v>138</v>
      </c>
      <c r="AZ11" s="99">
        <f>_xlfn.NUMBERVALUE(IF(AY11="Menor","1",IF(AY11="Moderado","2",IF(AY11="Mayor","3",IF(AY11="Catastrófico","4"," ")))))</f>
        <v>1</v>
      </c>
      <c r="BA11" s="100" t="str">
        <f>IF(BB11=1,"Menor",IF(BB11=2,"Moderado",IF(BB11=3,"Mayor",IF(BB11=4,"Catastrófico"," "))))</f>
        <v>Menor</v>
      </c>
      <c r="BB11" s="101">
        <f>MAX(AP11,AR11,AT11,AV11,AX11,AZ11)</f>
        <v>1</v>
      </c>
      <c r="BC11" s="102" t="str">
        <f>IF(BD11&gt;=10.1,"Extremo",IF(BD11&gt;=6.1,"Alto",IF(BD11&gt;=3.1,"Moderado",IF(BD11&gt;0,"Bajo"," "))))</f>
        <v>Bajo</v>
      </c>
      <c r="BD11" s="104">
        <f>AN11*BB11</f>
        <v>1</v>
      </c>
      <c r="BE11" s="105" t="str">
        <f>CONCATENATE(AM11,BA11)</f>
        <v>RaroMenor</v>
      </c>
      <c r="BF11" s="103" t="s">
        <v>128</v>
      </c>
      <c r="BG11" s="106" t="s">
        <v>206</v>
      </c>
      <c r="BH11" s="106" t="s">
        <v>233</v>
      </c>
      <c r="BI11" s="106" t="s">
        <v>249</v>
      </c>
      <c r="BJ11" s="106" t="s">
        <v>250</v>
      </c>
      <c r="BK11" s="27" t="s">
        <v>127</v>
      </c>
      <c r="BL11" s="27" t="s">
        <v>4</v>
      </c>
    </row>
    <row r="12" spans="2:64" s="107" customFormat="1" ht="108" customHeight="1" x14ac:dyDescent="0.2">
      <c r="B12" s="125" t="s">
        <v>207</v>
      </c>
      <c r="C12" s="126"/>
      <c r="D12" s="108" t="s">
        <v>101</v>
      </c>
      <c r="E12" s="108" t="s">
        <v>102</v>
      </c>
      <c r="F12" s="108" t="s">
        <v>102</v>
      </c>
      <c r="G12" s="108" t="s">
        <v>101</v>
      </c>
      <c r="H12" s="108" t="s">
        <v>102</v>
      </c>
      <c r="I12" s="108" t="s">
        <v>101</v>
      </c>
      <c r="J12" s="106" t="s">
        <v>98</v>
      </c>
      <c r="K12" s="106" t="s">
        <v>212</v>
      </c>
      <c r="L12" s="103" t="s">
        <v>102</v>
      </c>
      <c r="M12" s="106" t="s">
        <v>203</v>
      </c>
      <c r="N12" s="27" t="s">
        <v>134</v>
      </c>
      <c r="O12" s="28" t="str">
        <f t="shared" ref="O12:O16" si="0">IF(N12="Raro","1",IF(N12="Posible","2",IF(N12="Probable","3",IF(N12="Muy Probable","4"," "))))</f>
        <v>1</v>
      </c>
      <c r="P12" s="27" t="s">
        <v>140</v>
      </c>
      <c r="Q12" s="28">
        <f t="shared" ref="Q12:Q16" si="1">_xlfn.NUMBERVALUE(IF(P12="Menor","1",IF(P12="Moderado","2",IF(P12="Mayor","3",IF(P12="Catastrófico","4"," ")))))</f>
        <v>3</v>
      </c>
      <c r="R12" s="27" t="s">
        <v>139</v>
      </c>
      <c r="S12" s="28">
        <f t="shared" ref="S12:S16" si="2">_xlfn.NUMBERVALUE(IF(R12="Menor","1",IF(R12="Moderado","2",IF(R12="Mayor","3",IF(R12="Catastrófico","4"," ")))))</f>
        <v>2</v>
      </c>
      <c r="T12" s="27" t="s">
        <v>139</v>
      </c>
      <c r="U12" s="28">
        <f t="shared" ref="U12:U16" si="3">_xlfn.NUMBERVALUE(IF(T12="Menor","1",IF(T12="Moderado","2",IF(T12="Mayor","3",IF(T12="Catastrófico","4"," ")))))</f>
        <v>2</v>
      </c>
      <c r="V12" s="27" t="s">
        <v>140</v>
      </c>
      <c r="W12" s="28">
        <f t="shared" ref="W12:W16" si="4">_xlfn.NUMBERVALUE(IF(V12="Menor","1",IF(V12="Moderado","2",IF(V12="Mayor","3",IF(V12="Catastrófico","4"," ")))))</f>
        <v>3</v>
      </c>
      <c r="X12" s="27" t="s">
        <v>139</v>
      </c>
      <c r="Y12" s="28">
        <f t="shared" ref="Y12:Y16" si="5">_xlfn.NUMBERVALUE(IF(X12="Menor","1",IF(X12="Moderado","2",IF(X12="Mayor","3",IF(X12="Catastrófico","4"," ")))))</f>
        <v>2</v>
      </c>
      <c r="Z12" s="27" t="s">
        <v>138</v>
      </c>
      <c r="AA12" s="99">
        <f t="shared" ref="AA12:AA16" si="6">_xlfn.NUMBERVALUE(IF(Z12="Menor","1",IF(Z12="Moderado","2",IF(Z12="Mayor","3",IF(Z12="Catastrófico","4"," ")))))</f>
        <v>1</v>
      </c>
      <c r="AB12" s="100" t="str">
        <f>IF(AC12=1,"Menor",IF(AC12=2,"Moderado",IF(AC12=3,"Mayor",IF(AC12=4,"Catastrófico"," "))))</f>
        <v>Mayor</v>
      </c>
      <c r="AC12" s="101">
        <f t="shared" ref="AC12:AC16" si="7">MAX(P12,Q12,S12,U12,W12,Y12,AA12)</f>
        <v>3</v>
      </c>
      <c r="AD12" s="102" t="str">
        <f>IF(AE12&gt;=10.1,"Extremo",IF(AE12&gt;=6.1,"Alto",IF(AE12&gt;=3.1,"Moderado",IF(AE12&gt;0,"Bajo"," "))))</f>
        <v>Bajo</v>
      </c>
      <c r="AE12" s="104">
        <f t="shared" ref="AE12:AE16" si="8">+O12*AC12</f>
        <v>3</v>
      </c>
      <c r="AF12" s="105" t="str">
        <f>CONCATENATE(N12,AB12)</f>
        <v>RaroMayor</v>
      </c>
      <c r="AG12" s="106" t="s">
        <v>219</v>
      </c>
      <c r="AH12" s="103" t="s">
        <v>101</v>
      </c>
      <c r="AI12" s="106" t="s">
        <v>221</v>
      </c>
      <c r="AJ12" s="103" t="s">
        <v>101</v>
      </c>
      <c r="AK12" s="103" t="s">
        <v>101</v>
      </c>
      <c r="AL12" s="103" t="s">
        <v>101</v>
      </c>
      <c r="AM12" s="27" t="s">
        <v>134</v>
      </c>
      <c r="AN12" s="28" t="str">
        <f>IF(AM12="Raro","1",IF(AM12="Posible","2",IF(AM12="Probable","3",IF(AM12="Muy Probable","4"," "))))</f>
        <v>1</v>
      </c>
      <c r="AO12" s="27" t="s">
        <v>139</v>
      </c>
      <c r="AP12" s="27" t="s">
        <v>140</v>
      </c>
      <c r="AQ12" s="27" t="s">
        <v>139</v>
      </c>
      <c r="AR12" s="27" t="s">
        <v>140</v>
      </c>
      <c r="AS12" s="27" t="s">
        <v>139</v>
      </c>
      <c r="AT12" s="27" t="s">
        <v>140</v>
      </c>
      <c r="AU12" s="27" t="s">
        <v>139</v>
      </c>
      <c r="AV12" s="27" t="s">
        <v>140</v>
      </c>
      <c r="AW12" s="27" t="s">
        <v>138</v>
      </c>
      <c r="AX12" s="27" t="s">
        <v>140</v>
      </c>
      <c r="AY12" s="27" t="s">
        <v>138</v>
      </c>
      <c r="AZ12" s="99">
        <f>_xlfn.NUMBERVALUE(IF(AY12="Menor","1",IF(AY12="Moderado","2",IF(AY12="Mayor","3",IF(AY12="Catastrófico","4"," ")))))</f>
        <v>1</v>
      </c>
      <c r="BA12" s="100" t="str">
        <f>IF(BB12=1,"Menor",IF(BB12=2,"Moderado",IF(BB12=3,"Mayor",IF(BB12=4,"Catastrófico"," "))))</f>
        <v>Menor</v>
      </c>
      <c r="BB12" s="101">
        <f>MAX(AP12,AR12,AT12,AV12,AX12,AZ12)</f>
        <v>1</v>
      </c>
      <c r="BC12" s="102" t="str">
        <f>IF(BD12&gt;=10.1,"Extremo",IF(BD12&gt;=6.1,"Alto",IF(BD12&gt;=3.1,"Moderado",IF(BD12&gt;0,"Bajo"," "))))</f>
        <v>Bajo</v>
      </c>
      <c r="BD12" s="104">
        <f>AN12*BB12</f>
        <v>1</v>
      </c>
      <c r="BE12" s="105" t="str">
        <f>CONCATENATE(AM12,BA12)</f>
        <v>RaroMenor</v>
      </c>
      <c r="BF12" s="103" t="s">
        <v>128</v>
      </c>
      <c r="BG12" s="106" t="s">
        <v>229</v>
      </c>
      <c r="BH12" s="106" t="s">
        <v>233</v>
      </c>
      <c r="BI12" s="118">
        <v>45627</v>
      </c>
      <c r="BJ12" s="106" t="s">
        <v>235</v>
      </c>
      <c r="BK12" s="27" t="s">
        <v>2</v>
      </c>
      <c r="BL12" s="27" t="s">
        <v>4</v>
      </c>
    </row>
    <row r="13" spans="2:64" s="107" customFormat="1" ht="126" customHeight="1" x14ac:dyDescent="0.2">
      <c r="B13" s="125" t="s">
        <v>208</v>
      </c>
      <c r="C13" s="126"/>
      <c r="D13" s="108" t="s">
        <v>101</v>
      </c>
      <c r="E13" s="108" t="s">
        <v>102</v>
      </c>
      <c r="F13" s="108" t="s">
        <v>102</v>
      </c>
      <c r="G13" s="108" t="s">
        <v>101</v>
      </c>
      <c r="H13" s="108" t="s">
        <v>102</v>
      </c>
      <c r="I13" s="108" t="s">
        <v>101</v>
      </c>
      <c r="J13" s="106" t="s">
        <v>98</v>
      </c>
      <c r="K13" s="117" t="s">
        <v>213</v>
      </c>
      <c r="L13" s="103" t="s">
        <v>102</v>
      </c>
      <c r="M13" s="106" t="s">
        <v>203</v>
      </c>
      <c r="N13" s="27" t="s">
        <v>134</v>
      </c>
      <c r="O13" s="28" t="str">
        <f t="shared" si="0"/>
        <v>1</v>
      </c>
      <c r="P13" s="27" t="s">
        <v>138</v>
      </c>
      <c r="Q13" s="28">
        <f t="shared" si="1"/>
        <v>1</v>
      </c>
      <c r="R13" s="27" t="s">
        <v>139</v>
      </c>
      <c r="S13" s="28">
        <f t="shared" si="2"/>
        <v>2</v>
      </c>
      <c r="T13" s="27" t="s">
        <v>139</v>
      </c>
      <c r="U13" s="28">
        <f t="shared" si="3"/>
        <v>2</v>
      </c>
      <c r="V13" s="27" t="s">
        <v>138</v>
      </c>
      <c r="W13" s="28">
        <f t="shared" si="4"/>
        <v>1</v>
      </c>
      <c r="X13" s="27" t="s">
        <v>141</v>
      </c>
      <c r="Y13" s="28">
        <f t="shared" si="5"/>
        <v>4</v>
      </c>
      <c r="Z13" s="27" t="s">
        <v>139</v>
      </c>
      <c r="AA13" s="99">
        <f t="shared" si="6"/>
        <v>2</v>
      </c>
      <c r="AB13" s="100" t="str">
        <f>IF(AC13=1,"Menor",IF(AC13=2,"Moderado",IF(AC13=3,"Mayor",IF(AC13=4,"Catastrófico"," "))))</f>
        <v>Catastrófico</v>
      </c>
      <c r="AC13" s="101">
        <f t="shared" si="7"/>
        <v>4</v>
      </c>
      <c r="AD13" s="102" t="str">
        <f t="shared" ref="AD13:AD16" si="9">IF(AE13&gt;=10.1,"Extremo",IF(AE13&gt;=6.1,"Alto",IF(AE13&gt;=3.1,"Moderado",IF(AE13&gt;0,"Bajo"," "))))</f>
        <v>Moderado</v>
      </c>
      <c r="AE13" s="104">
        <f t="shared" si="8"/>
        <v>4</v>
      </c>
      <c r="AF13" s="105" t="str">
        <f t="shared" ref="AF13:AF15" si="10">CONCATENATE(N13,AB13)</f>
        <v>RaroCatastrófico</v>
      </c>
      <c r="AG13" s="106" t="s">
        <v>220</v>
      </c>
      <c r="AH13" s="103" t="s">
        <v>101</v>
      </c>
      <c r="AI13" s="106" t="s">
        <v>222</v>
      </c>
      <c r="AJ13" s="103" t="s">
        <v>101</v>
      </c>
      <c r="AK13" s="103" t="s">
        <v>101</v>
      </c>
      <c r="AL13" s="103" t="s">
        <v>101</v>
      </c>
      <c r="AM13" s="27" t="s">
        <v>134</v>
      </c>
      <c r="AN13" s="28" t="str">
        <f>IF(AM13="Raro","1",IF(AM13="Posible","2",IF(AM13="Probable","3",IF(AM13="Muy Probable","4"," "))))</f>
        <v>1</v>
      </c>
      <c r="AO13" s="27" t="s">
        <v>139</v>
      </c>
      <c r="AP13" s="27" t="s">
        <v>140</v>
      </c>
      <c r="AQ13" s="27" t="s">
        <v>139</v>
      </c>
      <c r="AR13" s="27" t="s">
        <v>140</v>
      </c>
      <c r="AS13" s="27" t="s">
        <v>139</v>
      </c>
      <c r="AT13" s="27" t="s">
        <v>140</v>
      </c>
      <c r="AU13" s="27" t="s">
        <v>140</v>
      </c>
      <c r="AV13" s="27" t="s">
        <v>140</v>
      </c>
      <c r="AW13" s="27" t="s">
        <v>138</v>
      </c>
      <c r="AX13" s="27" t="s">
        <v>140</v>
      </c>
      <c r="AY13" s="27" t="s">
        <v>218</v>
      </c>
      <c r="AZ13" s="99">
        <f>_xlfn.NUMBERVALUE(IF(AY13="Menor","1",IF(AY13="Moderado","2",IF(AY13="Mayor","3",IF(AY13="Catastrófico","4"," ")))))</f>
        <v>1</v>
      </c>
      <c r="BA13" s="100" t="str">
        <f>IF(BB13=1,"Menor",IF(BB13=2,"Moderado",IF(BB13=3,"Mayor",IF(BB13=4,"Catastrófico"," "))))</f>
        <v>Menor</v>
      </c>
      <c r="BB13" s="101">
        <f>MAX(AP13,AR13,AT13,AV13,AX13,AZ13)</f>
        <v>1</v>
      </c>
      <c r="BC13" s="102" t="str">
        <f>IF(BD13&gt;=10.1,"Extremo",IF(BD13&gt;=6.1,"Alto",IF(BD13&gt;=3.1,"Moderado",IF(BD13&gt;0,"Bajo"," "))))</f>
        <v>Bajo</v>
      </c>
      <c r="BD13" s="104">
        <f>AN13*BB13</f>
        <v>1</v>
      </c>
      <c r="BE13" s="105" t="str">
        <f>CONCATENATE(AM13,BA13)</f>
        <v>RaroMenor</v>
      </c>
      <c r="BF13" s="103" t="s">
        <v>128</v>
      </c>
      <c r="BG13" s="106" t="s">
        <v>230</v>
      </c>
      <c r="BH13" s="106" t="s">
        <v>233</v>
      </c>
      <c r="BI13" s="115" t="s">
        <v>234</v>
      </c>
      <c r="BJ13" s="106" t="s">
        <v>243</v>
      </c>
      <c r="BK13" s="27" t="s">
        <v>127</v>
      </c>
      <c r="BL13" s="27" t="s">
        <v>4</v>
      </c>
    </row>
    <row r="14" spans="2:64" s="107" customFormat="1" ht="123" customHeight="1" x14ac:dyDescent="0.2">
      <c r="B14" s="125" t="s">
        <v>209</v>
      </c>
      <c r="C14" s="126"/>
      <c r="D14" s="108" t="s">
        <v>101</v>
      </c>
      <c r="E14" s="108" t="s">
        <v>102</v>
      </c>
      <c r="F14" s="108" t="s">
        <v>102</v>
      </c>
      <c r="G14" s="108" t="s">
        <v>101</v>
      </c>
      <c r="H14" s="108" t="s">
        <v>102</v>
      </c>
      <c r="I14" s="108" t="s">
        <v>101</v>
      </c>
      <c r="J14" s="106" t="s">
        <v>98</v>
      </c>
      <c r="K14" s="106" t="s">
        <v>214</v>
      </c>
      <c r="L14" s="103" t="s">
        <v>102</v>
      </c>
      <c r="M14" s="106" t="s">
        <v>217</v>
      </c>
      <c r="N14" s="27" t="s">
        <v>134</v>
      </c>
      <c r="O14" s="28" t="str">
        <f t="shared" si="0"/>
        <v>1</v>
      </c>
      <c r="P14" s="27" t="s">
        <v>138</v>
      </c>
      <c r="Q14" s="28">
        <f t="shared" si="1"/>
        <v>1</v>
      </c>
      <c r="R14" s="27" t="s">
        <v>139</v>
      </c>
      <c r="S14" s="28">
        <f t="shared" si="2"/>
        <v>2</v>
      </c>
      <c r="T14" s="27" t="s">
        <v>139</v>
      </c>
      <c r="U14" s="28">
        <f t="shared" si="3"/>
        <v>2</v>
      </c>
      <c r="V14" s="27" t="s">
        <v>138</v>
      </c>
      <c r="W14" s="28">
        <f t="shared" si="4"/>
        <v>1</v>
      </c>
      <c r="X14" s="27" t="s">
        <v>141</v>
      </c>
      <c r="Y14" s="28">
        <f t="shared" si="5"/>
        <v>4</v>
      </c>
      <c r="Z14" s="27" t="s">
        <v>139</v>
      </c>
      <c r="AA14" s="99">
        <f t="shared" si="6"/>
        <v>2</v>
      </c>
      <c r="AB14" s="100" t="str">
        <f>IF(AC14=1,"Menor",IF(AC14=2,"Moderado",IF(AC14=3,"Mayor",IF(AC14=4,"Catastrófico"," "))))</f>
        <v>Catastrófico</v>
      </c>
      <c r="AC14" s="101">
        <f t="shared" si="7"/>
        <v>4</v>
      </c>
      <c r="AD14" s="102" t="str">
        <f t="shared" si="9"/>
        <v>Moderado</v>
      </c>
      <c r="AE14" s="104">
        <f t="shared" si="8"/>
        <v>4</v>
      </c>
      <c r="AF14" s="105" t="str">
        <f t="shared" si="10"/>
        <v>RaroCatastrófico</v>
      </c>
      <c r="AG14" s="106" t="s">
        <v>223</v>
      </c>
      <c r="AH14" s="103" t="s">
        <v>101</v>
      </c>
      <c r="AI14" s="106" t="s">
        <v>224</v>
      </c>
      <c r="AJ14" s="103" t="s">
        <v>101</v>
      </c>
      <c r="AK14" s="103" t="s">
        <v>101</v>
      </c>
      <c r="AL14" s="103" t="s">
        <v>101</v>
      </c>
      <c r="AM14" s="27" t="s">
        <v>134</v>
      </c>
      <c r="AN14" s="28" t="str">
        <f>IF(AM14="Raro","1",IF(AM14="Posible","2",IF(AM14="Probable","3",IF(AM14="Muy Probable","4"," "))))</f>
        <v>1</v>
      </c>
      <c r="AO14" s="27" t="s">
        <v>139</v>
      </c>
      <c r="AP14" s="27" t="s">
        <v>140</v>
      </c>
      <c r="AQ14" s="27" t="s">
        <v>139</v>
      </c>
      <c r="AR14" s="27" t="s">
        <v>140</v>
      </c>
      <c r="AS14" s="27" t="s">
        <v>138</v>
      </c>
      <c r="AT14" s="27" t="s">
        <v>140</v>
      </c>
      <c r="AU14" s="27" t="s">
        <v>139</v>
      </c>
      <c r="AV14" s="27" t="s">
        <v>140</v>
      </c>
      <c r="AW14" s="27" t="s">
        <v>138</v>
      </c>
      <c r="AX14" s="27" t="s">
        <v>140</v>
      </c>
      <c r="AY14" s="27" t="s">
        <v>138</v>
      </c>
      <c r="AZ14" s="99">
        <f>_xlfn.NUMBERVALUE(IF(AY14="Menor","1",IF(AY14="Moderado","2",IF(AY14="Mayor","3",IF(AY14="Catastrófico","4"," ")))))</f>
        <v>1</v>
      </c>
      <c r="BA14" s="100" t="str">
        <f>IF(BB14=1,"Menor",IF(BB14=2,"Moderado",IF(BB14=3,"Mayor",IF(BB14=4,"Catastrófico"," "))))</f>
        <v>Menor</v>
      </c>
      <c r="BB14" s="101">
        <f>MAX(AP14,AR14,AT14,AV14,AX14,AZ14)</f>
        <v>1</v>
      </c>
      <c r="BC14" s="102" t="str">
        <f>IF(BD14&gt;=10.1,"Extremo",IF(BD14&gt;=6.1,"Alto",IF(BD14&gt;=3.1,"Moderado",IF(BD14&gt;0,"Bajo"," "))))</f>
        <v>Bajo</v>
      </c>
      <c r="BD14" s="104">
        <f t="shared" ref="BD14:BD16" si="11">AN14*BB14</f>
        <v>1</v>
      </c>
      <c r="BE14" s="105" t="str">
        <f>CONCATENATE(AM14,BA14)</f>
        <v>RaroMenor</v>
      </c>
      <c r="BF14" s="103" t="s">
        <v>128</v>
      </c>
      <c r="BG14" s="106" t="s">
        <v>231</v>
      </c>
      <c r="BH14" s="106" t="s">
        <v>233</v>
      </c>
      <c r="BI14" s="115">
        <v>45427</v>
      </c>
      <c r="BJ14" s="106" t="s">
        <v>236</v>
      </c>
      <c r="BK14" s="27" t="s">
        <v>2</v>
      </c>
      <c r="BL14" s="27" t="s">
        <v>4</v>
      </c>
    </row>
    <row r="15" spans="2:64" s="107" customFormat="1" ht="116.25" customHeight="1" x14ac:dyDescent="0.2">
      <c r="B15" s="125" t="s">
        <v>210</v>
      </c>
      <c r="C15" s="126"/>
      <c r="D15" s="108" t="s">
        <v>101</v>
      </c>
      <c r="E15" s="108" t="s">
        <v>102</v>
      </c>
      <c r="F15" s="108" t="s">
        <v>102</v>
      </c>
      <c r="G15" s="108" t="s">
        <v>101</v>
      </c>
      <c r="H15" s="108" t="s">
        <v>102</v>
      </c>
      <c r="I15" s="108" t="s">
        <v>101</v>
      </c>
      <c r="J15" s="106" t="s">
        <v>98</v>
      </c>
      <c r="K15" s="106" t="s">
        <v>215</v>
      </c>
      <c r="L15" s="103" t="s">
        <v>102</v>
      </c>
      <c r="M15" s="106" t="s">
        <v>217</v>
      </c>
      <c r="N15" s="27" t="s">
        <v>134</v>
      </c>
      <c r="O15" s="28" t="str">
        <f t="shared" si="0"/>
        <v>1</v>
      </c>
      <c r="P15" s="27" t="s">
        <v>139</v>
      </c>
      <c r="Q15" s="28">
        <f t="shared" si="1"/>
        <v>2</v>
      </c>
      <c r="R15" s="27" t="s">
        <v>138</v>
      </c>
      <c r="S15" s="28">
        <f t="shared" si="2"/>
        <v>1</v>
      </c>
      <c r="T15" s="27" t="s">
        <v>140</v>
      </c>
      <c r="U15" s="28">
        <f t="shared" si="3"/>
        <v>3</v>
      </c>
      <c r="V15" s="27" t="s">
        <v>139</v>
      </c>
      <c r="W15" s="28">
        <f t="shared" si="4"/>
        <v>2</v>
      </c>
      <c r="X15" s="27" t="s">
        <v>138</v>
      </c>
      <c r="Y15" s="28">
        <f t="shared" si="5"/>
        <v>1</v>
      </c>
      <c r="Z15" s="27" t="s">
        <v>140</v>
      </c>
      <c r="AA15" s="99">
        <f t="shared" si="6"/>
        <v>3</v>
      </c>
      <c r="AB15" s="100" t="str">
        <f>IF(AC15=1,"Menor",IF(AC15=2,"Moderado",IF(AC15=3,"Mayor",IF(AC15=4,"Catastrófico"," "))))</f>
        <v>Mayor</v>
      </c>
      <c r="AC15" s="101">
        <f t="shared" si="7"/>
        <v>3</v>
      </c>
      <c r="AD15" s="102" t="str">
        <f t="shared" si="9"/>
        <v>Bajo</v>
      </c>
      <c r="AE15" s="104">
        <f t="shared" si="8"/>
        <v>3</v>
      </c>
      <c r="AF15" s="105" t="str">
        <f t="shared" si="10"/>
        <v>RaroMayor</v>
      </c>
      <c r="AG15" s="106" t="s">
        <v>225</v>
      </c>
      <c r="AH15" s="103" t="s">
        <v>101</v>
      </c>
      <c r="AI15" s="106" t="s">
        <v>226</v>
      </c>
      <c r="AJ15" s="103" t="s">
        <v>101</v>
      </c>
      <c r="AK15" s="103" t="s">
        <v>101</v>
      </c>
      <c r="AL15" s="103" t="s">
        <v>101</v>
      </c>
      <c r="AM15" s="27" t="s">
        <v>134</v>
      </c>
      <c r="AN15" s="28" t="str">
        <f>IF(AM15="Raro","1",IF(AM15="Posible","2",IF(AM15="Probable","3",IF(AM15="Muy Probable","4"," "))))</f>
        <v>1</v>
      </c>
      <c r="AO15" s="27" t="s">
        <v>139</v>
      </c>
      <c r="AP15" s="27" t="s">
        <v>140</v>
      </c>
      <c r="AQ15" s="27" t="s">
        <v>139</v>
      </c>
      <c r="AR15" s="27" t="s">
        <v>140</v>
      </c>
      <c r="AS15" s="27" t="s">
        <v>139</v>
      </c>
      <c r="AT15" s="27" t="s">
        <v>140</v>
      </c>
      <c r="AU15" s="27" t="s">
        <v>138</v>
      </c>
      <c r="AV15" s="27" t="s">
        <v>140</v>
      </c>
      <c r="AW15" s="27" t="s">
        <v>138</v>
      </c>
      <c r="AX15" s="27" t="s">
        <v>140</v>
      </c>
      <c r="AY15" s="27" t="s">
        <v>139</v>
      </c>
      <c r="AZ15" s="99">
        <f>_xlfn.NUMBERVALUE(IF(AY15="Menor","1",IF(AY15="Moderado","2",IF(AY15="Mayor","3",IF(AY15="Catastrófico","4"," ")))))</f>
        <v>2</v>
      </c>
      <c r="BA15" s="100" t="str">
        <f>IF(BB15=1,"Menor",IF(BB15=2,"Moderado",IF(BB15=3,"Mayor",IF(BB15=4,"Catastrófico"," "))))</f>
        <v>Moderado</v>
      </c>
      <c r="BB15" s="101">
        <f>MAX(AP15,AR15,AT15,AV15,AX15,AZ15)</f>
        <v>2</v>
      </c>
      <c r="BC15" s="102" t="str">
        <f>IF(BD15&gt;=10.1,"Extremo",IF(BD15&gt;=6.1,"Alto",IF(BD15&gt;=3.1,"Moderado",IF(BD15&gt;0,"Bajo"," "))))</f>
        <v>Bajo</v>
      </c>
      <c r="BD15" s="104">
        <f t="shared" si="11"/>
        <v>2</v>
      </c>
      <c r="BE15" s="105" t="str">
        <f>CONCATENATE(AM15,BA15)</f>
        <v>RaroModerado</v>
      </c>
      <c r="BF15" s="103" t="s">
        <v>128</v>
      </c>
      <c r="BG15" s="106" t="s">
        <v>244</v>
      </c>
      <c r="BH15" s="106" t="s">
        <v>233</v>
      </c>
      <c r="BI15" s="115" t="s">
        <v>251</v>
      </c>
      <c r="BJ15" s="106" t="s">
        <v>237</v>
      </c>
      <c r="BK15" s="27" t="s">
        <v>2</v>
      </c>
      <c r="BL15" s="27" t="s">
        <v>4</v>
      </c>
    </row>
    <row r="16" spans="2:64" s="107" customFormat="1" ht="112.5" customHeight="1" x14ac:dyDescent="0.2">
      <c r="B16" s="125" t="s">
        <v>211</v>
      </c>
      <c r="C16" s="126"/>
      <c r="D16" s="108" t="s">
        <v>101</v>
      </c>
      <c r="E16" s="108" t="s">
        <v>102</v>
      </c>
      <c r="F16" s="108" t="s">
        <v>102</v>
      </c>
      <c r="G16" s="108" t="s">
        <v>101</v>
      </c>
      <c r="H16" s="108" t="s">
        <v>102</v>
      </c>
      <c r="I16" s="108" t="s">
        <v>101</v>
      </c>
      <c r="J16" s="106" t="s">
        <v>98</v>
      </c>
      <c r="K16" s="106" t="s">
        <v>216</v>
      </c>
      <c r="L16" s="103" t="s">
        <v>102</v>
      </c>
      <c r="M16" s="106" t="s">
        <v>217</v>
      </c>
      <c r="N16" s="27" t="s">
        <v>134</v>
      </c>
      <c r="O16" s="28" t="str">
        <f t="shared" si="0"/>
        <v>1</v>
      </c>
      <c r="P16" s="27" t="s">
        <v>139</v>
      </c>
      <c r="Q16" s="28">
        <f t="shared" si="1"/>
        <v>2</v>
      </c>
      <c r="R16" s="27" t="s">
        <v>141</v>
      </c>
      <c r="S16" s="28">
        <f t="shared" si="2"/>
        <v>4</v>
      </c>
      <c r="T16" s="27" t="s">
        <v>140</v>
      </c>
      <c r="U16" s="28">
        <f t="shared" si="3"/>
        <v>3</v>
      </c>
      <c r="V16" s="27" t="s">
        <v>140</v>
      </c>
      <c r="W16" s="28">
        <f t="shared" si="4"/>
        <v>3</v>
      </c>
      <c r="X16" s="27" t="s">
        <v>138</v>
      </c>
      <c r="Y16" s="28">
        <f t="shared" si="5"/>
        <v>1</v>
      </c>
      <c r="Z16" s="27" t="s">
        <v>140</v>
      </c>
      <c r="AA16" s="99">
        <f t="shared" si="6"/>
        <v>3</v>
      </c>
      <c r="AB16" s="100" t="str">
        <f t="shared" ref="AB16" si="12">IF(AC16=1,"Menor",IF(AC16=2,"Moderado",IF(AC16=3,"Mayor",IF(AC16=4,"Catastrófico"," "))))</f>
        <v>Catastrófico</v>
      </c>
      <c r="AC16" s="101">
        <f t="shared" si="7"/>
        <v>4</v>
      </c>
      <c r="AD16" s="102" t="str">
        <f t="shared" si="9"/>
        <v>Moderado</v>
      </c>
      <c r="AE16" s="104">
        <f t="shared" si="8"/>
        <v>4</v>
      </c>
      <c r="AF16" s="105" t="str">
        <f>CONCATENATE(N16,AB16)</f>
        <v>RaroCatastrófico</v>
      </c>
      <c r="AG16" s="106" t="s">
        <v>227</v>
      </c>
      <c r="AH16" s="103" t="s">
        <v>101</v>
      </c>
      <c r="AI16" s="106" t="s">
        <v>228</v>
      </c>
      <c r="AJ16" s="103" t="s">
        <v>101</v>
      </c>
      <c r="AK16" s="103" t="s">
        <v>101</v>
      </c>
      <c r="AL16" s="103" t="s">
        <v>101</v>
      </c>
      <c r="AM16" s="27" t="s">
        <v>134</v>
      </c>
      <c r="AN16" s="28" t="str">
        <f t="shared" ref="AN16" si="13">IF(AM16="Raro","1",IF(AM16="Posible","2",IF(AM16="Probable","3",IF(AM16="Muy Probable","4"," "))))</f>
        <v>1</v>
      </c>
      <c r="AO16" s="27" t="s">
        <v>140</v>
      </c>
      <c r="AP16" s="27" t="s">
        <v>140</v>
      </c>
      <c r="AQ16" s="27" t="s">
        <v>139</v>
      </c>
      <c r="AR16" s="27" t="s">
        <v>140</v>
      </c>
      <c r="AS16" s="27" t="s">
        <v>139</v>
      </c>
      <c r="AT16" s="27" t="s">
        <v>140</v>
      </c>
      <c r="AU16" s="27" t="s">
        <v>140</v>
      </c>
      <c r="AV16" s="27" t="s">
        <v>140</v>
      </c>
      <c r="AW16" s="27" t="s">
        <v>139</v>
      </c>
      <c r="AX16" s="27" t="s">
        <v>140</v>
      </c>
      <c r="AY16" s="27" t="s">
        <v>139</v>
      </c>
      <c r="AZ16" s="99">
        <f t="shared" ref="AZ16" si="14">_xlfn.NUMBERVALUE(IF(AY16="Menor","1",IF(AY16="Moderado","2",IF(AY16="Mayor","3",IF(AY16="Catastrófico","4"," ")))))</f>
        <v>2</v>
      </c>
      <c r="BA16" s="100" t="str">
        <f t="shared" ref="BA16" si="15">IF(BB16=1,"Menor",IF(BB16=2,"Moderado",IF(BB16=3,"Mayor",IF(BB16=4,"Catastrófico"," "))))</f>
        <v>Moderado</v>
      </c>
      <c r="BB16" s="101">
        <f t="shared" ref="BB16" si="16">MAX(AP16,AR16,AT16,AV16,AX16,AZ16)</f>
        <v>2</v>
      </c>
      <c r="BC16" s="102" t="str">
        <f t="shared" ref="BC16" si="17">IF(BD16&gt;=10.1,"Extremo",IF(BD16&gt;=6.1,"Alto",IF(BD16&gt;=3.1,"Moderado",IF(BD16&gt;0,"Bajo"," "))))</f>
        <v>Bajo</v>
      </c>
      <c r="BD16" s="104">
        <f t="shared" si="11"/>
        <v>2</v>
      </c>
      <c r="BE16" s="105" t="str">
        <f t="shared" ref="BE16" si="18">CONCATENATE(AM16,BA16)</f>
        <v>RaroModerado</v>
      </c>
      <c r="BF16" s="103" t="s">
        <v>128</v>
      </c>
      <c r="BG16" s="106" t="s">
        <v>232</v>
      </c>
      <c r="BH16" s="106" t="s">
        <v>233</v>
      </c>
      <c r="BI16" s="115">
        <v>45427</v>
      </c>
      <c r="BJ16" s="119" t="s">
        <v>238</v>
      </c>
      <c r="BK16" s="27" t="s">
        <v>2</v>
      </c>
      <c r="BL16" s="27" t="s">
        <v>4</v>
      </c>
    </row>
    <row r="17" spans="2:64" ht="44.25" customHeight="1" x14ac:dyDescent="0.15">
      <c r="B17" s="125"/>
      <c r="C17" s="126"/>
      <c r="D17" s="103"/>
      <c r="E17" s="103"/>
      <c r="F17" s="103"/>
      <c r="G17" s="103"/>
      <c r="H17" s="103"/>
      <c r="I17" s="103"/>
      <c r="J17" s="106"/>
      <c r="K17" s="106"/>
      <c r="L17" s="103"/>
      <c r="M17" s="106"/>
      <c r="N17" s="27"/>
      <c r="O17" s="28"/>
      <c r="P17" s="27"/>
      <c r="Q17" s="28"/>
      <c r="R17" s="27"/>
      <c r="S17" s="28"/>
      <c r="T17" s="27"/>
      <c r="U17" s="28"/>
      <c r="V17" s="27"/>
      <c r="W17" s="28"/>
      <c r="X17" s="27"/>
      <c r="Y17" s="28"/>
      <c r="Z17" s="27"/>
      <c r="AA17" s="99"/>
      <c r="AB17" s="100"/>
      <c r="AC17" s="101"/>
      <c r="AD17" s="102"/>
      <c r="AE17" s="104"/>
      <c r="AF17" s="105"/>
      <c r="AG17" s="106"/>
      <c r="AH17" s="103"/>
      <c r="AI17" s="106"/>
      <c r="AJ17" s="103"/>
      <c r="AK17" s="103"/>
      <c r="AL17" s="103"/>
      <c r="AM17" s="27"/>
      <c r="AN17" s="28"/>
      <c r="AO17" s="27"/>
      <c r="AP17" s="27"/>
      <c r="AQ17" s="27"/>
      <c r="AR17" s="27"/>
      <c r="AS17" s="27"/>
      <c r="AT17" s="27"/>
      <c r="AU17" s="27"/>
      <c r="AV17" s="27"/>
      <c r="AW17" s="27"/>
      <c r="AX17" s="27"/>
      <c r="AY17" s="27"/>
      <c r="AZ17" s="99"/>
      <c r="BA17" s="100"/>
      <c r="BB17" s="101"/>
      <c r="BC17" s="102"/>
      <c r="BD17" s="104"/>
      <c r="BE17" s="105"/>
      <c r="BF17" s="103"/>
      <c r="BG17" s="106"/>
      <c r="BH17" s="103"/>
      <c r="BI17" s="115"/>
      <c r="BJ17" s="106"/>
      <c r="BK17" s="27"/>
      <c r="BL17" s="103"/>
    </row>
    <row r="18" spans="2:64" ht="41.25" customHeight="1" x14ac:dyDescent="0.15">
      <c r="B18" s="125"/>
      <c r="C18" s="126"/>
      <c r="D18" s="103"/>
      <c r="E18" s="103"/>
      <c r="F18" s="103"/>
      <c r="G18" s="103"/>
      <c r="H18" s="103"/>
      <c r="I18" s="103"/>
      <c r="J18" s="106"/>
      <c r="K18" s="106"/>
      <c r="L18" s="103"/>
      <c r="M18" s="106"/>
      <c r="N18" s="27"/>
      <c r="O18" s="28"/>
      <c r="P18" s="27"/>
      <c r="Q18" s="28"/>
      <c r="R18" s="27"/>
      <c r="S18" s="28"/>
      <c r="T18" s="27"/>
      <c r="U18" s="28"/>
      <c r="V18" s="27"/>
      <c r="W18" s="28"/>
      <c r="X18" s="27"/>
      <c r="Y18" s="28"/>
      <c r="Z18" s="27"/>
      <c r="AA18" s="99"/>
      <c r="AB18" s="100"/>
      <c r="AC18" s="101"/>
      <c r="AD18" s="102"/>
      <c r="AE18" s="104"/>
      <c r="AF18" s="105"/>
      <c r="AG18" s="106"/>
      <c r="AH18" s="103"/>
      <c r="AI18" s="106"/>
      <c r="AJ18" s="103"/>
      <c r="AK18" s="103"/>
      <c r="AL18" s="103"/>
      <c r="AM18" s="27"/>
      <c r="AN18" s="28"/>
      <c r="AO18" s="27"/>
      <c r="AP18" s="27"/>
      <c r="AQ18" s="27"/>
      <c r="AR18" s="27"/>
      <c r="AS18" s="27"/>
      <c r="AT18" s="27"/>
      <c r="AU18" s="27"/>
      <c r="AV18" s="27"/>
      <c r="AW18" s="27"/>
      <c r="AX18" s="27"/>
      <c r="AY18" s="27"/>
      <c r="AZ18" s="99"/>
      <c r="BA18" s="100"/>
      <c r="BB18" s="101"/>
      <c r="BC18" s="102"/>
      <c r="BD18" s="104"/>
      <c r="BE18" s="105"/>
      <c r="BF18" s="103"/>
      <c r="BG18" s="106"/>
      <c r="BH18" s="103"/>
      <c r="BI18" s="115"/>
      <c r="BJ18" s="106"/>
      <c r="BK18" s="27"/>
      <c r="BL18" s="103"/>
    </row>
  </sheetData>
  <sheetProtection selectLockedCells="1"/>
  <dataConsolidate link="1"/>
  <mergeCells count="56">
    <mergeCell ref="L2:AG3"/>
    <mergeCell ref="AF9:AF10"/>
    <mergeCell ref="N8:AC8"/>
    <mergeCell ref="AD8:AE8"/>
    <mergeCell ref="AY10:AZ10"/>
    <mergeCell ref="P9:AA9"/>
    <mergeCell ref="R10:S10"/>
    <mergeCell ref="X10:Y10"/>
    <mergeCell ref="T10:U10"/>
    <mergeCell ref="Z10:AA10"/>
    <mergeCell ref="AB9:AC10"/>
    <mergeCell ref="AD9:AE10"/>
    <mergeCell ref="AN9:AN10"/>
    <mergeCell ref="V10:W10"/>
    <mergeCell ref="O9:O10"/>
    <mergeCell ref="B7:M7"/>
    <mergeCell ref="BJ8:BL8"/>
    <mergeCell ref="AH9:AL9"/>
    <mergeCell ref="BL9:BL10"/>
    <mergeCell ref="AO10:AP10"/>
    <mergeCell ref="BK9:BK10"/>
    <mergeCell ref="AM9:AM10"/>
    <mergeCell ref="BH9:BH10"/>
    <mergeCell ref="BG9:BG10"/>
    <mergeCell ref="BI9:BI10"/>
    <mergeCell ref="BJ9:BJ10"/>
    <mergeCell ref="AQ10:AR10"/>
    <mergeCell ref="AS10:AT10"/>
    <mergeCell ref="BC9:BD10"/>
    <mergeCell ref="BG8:BI8"/>
    <mergeCell ref="BE8:BE10"/>
    <mergeCell ref="BA9:BB10"/>
    <mergeCell ref="BF8:BF10"/>
    <mergeCell ref="AG9:AG10"/>
    <mergeCell ref="AU10:AV10"/>
    <mergeCell ref="AW10:AX10"/>
    <mergeCell ref="AG8:BB8"/>
    <mergeCell ref="L9:L10"/>
    <mergeCell ref="B12:C12"/>
    <mergeCell ref="B13:C13"/>
    <mergeCell ref="B14:C14"/>
    <mergeCell ref="BC8:BD8"/>
    <mergeCell ref="AO9:AZ9"/>
    <mergeCell ref="M9:M10"/>
    <mergeCell ref="B8:M8"/>
    <mergeCell ref="P10:Q10"/>
    <mergeCell ref="N9:N10"/>
    <mergeCell ref="B9:C10"/>
    <mergeCell ref="J9:J10"/>
    <mergeCell ref="K9:K10"/>
    <mergeCell ref="D9:I9"/>
    <mergeCell ref="B15:C15"/>
    <mergeCell ref="B16:C16"/>
    <mergeCell ref="B17:C17"/>
    <mergeCell ref="B18:C18"/>
    <mergeCell ref="B11:C11"/>
  </mergeCells>
  <phoneticPr fontId="29" type="noConversion"/>
  <conditionalFormatting sqref="AD11:AD18">
    <cfRule type="containsText" dxfId="15" priority="89" operator="containsText" text="Bajo">
      <formula>NOT(ISERROR(SEARCH("Bajo",AD11)))</formula>
    </cfRule>
    <cfRule type="containsText" dxfId="14" priority="90" operator="containsText" text="Moderado">
      <formula>NOT(ISERROR(SEARCH("Moderado",AD11)))</formula>
    </cfRule>
    <cfRule type="containsText" dxfId="13" priority="91" operator="containsText" text="Alto">
      <formula>NOT(ISERROR(SEARCH("Alto",AD11)))</formula>
    </cfRule>
    <cfRule type="containsText" dxfId="12" priority="92" operator="containsText" text="Extremo">
      <formula>NOT(ISERROR(SEARCH("Extremo",AD11)))</formula>
    </cfRule>
  </conditionalFormatting>
  <conditionalFormatting sqref="AE11:AE18">
    <cfRule type="cellIs" dxfId="11" priority="93" operator="between">
      <formula>10.1</formula>
      <formula>16</formula>
    </cfRule>
    <cfRule type="cellIs" dxfId="10" priority="94" operator="between">
      <formula>6.1</formula>
      <formula>10</formula>
    </cfRule>
    <cfRule type="cellIs" dxfId="9" priority="95" operator="between">
      <formula>3.1</formula>
      <formula>6</formula>
    </cfRule>
    <cfRule type="cellIs" dxfId="8" priority="96" operator="between">
      <formula>1</formula>
      <formula>3</formula>
    </cfRule>
  </conditionalFormatting>
  <conditionalFormatting sqref="BC11:BC18">
    <cfRule type="containsText" dxfId="7" priority="113" operator="containsText" text="Bajo">
      <formula>NOT(ISERROR(SEARCH("Bajo",BC11)))</formula>
    </cfRule>
    <cfRule type="containsText" dxfId="6" priority="114" operator="containsText" text="Moderado">
      <formula>NOT(ISERROR(SEARCH("Moderado",BC11)))</formula>
    </cfRule>
    <cfRule type="containsText" dxfId="5" priority="115" operator="containsText" text="Alto">
      <formula>NOT(ISERROR(SEARCH("Alto",BC11)))</formula>
    </cfRule>
    <cfRule type="containsText" dxfId="4" priority="116" operator="containsText" text="Extremo">
      <formula>NOT(ISERROR(SEARCH("Extremo",BC11)))</formula>
    </cfRule>
  </conditionalFormatting>
  <conditionalFormatting sqref="BD11:BD18">
    <cfRule type="cellIs" dxfId="3" priority="125" operator="between">
      <formula>10.1</formula>
      <formula>16</formula>
    </cfRule>
    <cfRule type="cellIs" dxfId="2" priority="126" operator="between">
      <formula>6.1</formula>
      <formula>10</formula>
    </cfRule>
    <cfRule type="cellIs" dxfId="1" priority="127" operator="between">
      <formula>3.1</formula>
      <formula>6</formula>
    </cfRule>
    <cfRule type="cellIs" dxfId="0" priority="128" operator="between">
      <formula>1</formula>
      <formula>3</formula>
    </cfRule>
  </conditionalFormatting>
  <dataValidations count="3">
    <dataValidation type="list" allowBlank="1" showInputMessage="1" showErrorMessage="1" sqref="AH11:AH18 BL17:BL18" xr:uid="{00000000-0002-0000-0100-000000000000}">
      <formula1>"Si,No"</formula1>
    </dataValidation>
    <dataValidation type="list" allowBlank="1" showInputMessage="1" showErrorMessage="1" sqref="AJ11:AL18" xr:uid="{00000000-0002-0000-0100-000001000000}">
      <formula1>"Si,No,Parcialmente"</formula1>
    </dataValidation>
    <dataValidation type="list" allowBlank="1" showInputMessage="1" showErrorMessage="1" sqref="AM17:AM18" xr:uid="{00000000-0002-0000-0100-000004000000}"/>
  </dataValidations>
  <pageMargins left="0.75" right="0.75" top="1" bottom="1" header="0.3" footer="0.3"/>
  <pageSetup scale="52" orientation="portrait" r:id="rId1"/>
  <colBreaks count="1" manualBreakCount="1">
    <brk id="11" max="1048575" man="1"/>
  </colBreaks>
  <drawing r:id="rId2"/>
  <legacyDrawing r:id="rId3"/>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100-000002000000}">
          <x14:formula1>
            <xm:f>'TABLAS BÁSICAS'!$L$3:$L$6</xm:f>
          </x14:formula1>
          <xm:sqref>BK11:BK18</xm:sqref>
        </x14:dataValidation>
        <x14:dataValidation type="list" allowBlank="1" showInputMessage="1" showErrorMessage="1" xr:uid="{00000000-0002-0000-0100-000003000000}">
          <x14:formula1>
            <xm:f>'TABLAS BÁSICAS'!$N$3:$N$5</xm:f>
          </x14:formula1>
          <xm:sqref>BL11:BL16</xm:sqref>
        </x14:dataValidation>
        <x14:dataValidation type="list" allowBlank="1" showInputMessage="1" showErrorMessage="1" xr:uid="{00000000-0002-0000-0100-000005000000}">
          <x14:formula1>
            <xm:f>'TABLAS BÁSICAS'!$H$3:$H$4</xm:f>
          </x14:formula1>
          <xm:sqref>L11:L18</xm:sqref>
        </x14:dataValidation>
        <x14:dataValidation type="list" allowBlank="1" showInputMessage="1" showErrorMessage="1" xr:uid="{00000000-0002-0000-0100-000006000000}">
          <x14:formula1>
            <xm:f>'TABLAS BÁSICAS'!$D$3:$D$19</xm:f>
          </x14:formula1>
          <xm:sqref>M17:M18</xm:sqref>
        </x14:dataValidation>
        <x14:dataValidation type="list" allowBlank="1" showInputMessage="1" showErrorMessage="1" xr:uid="{00000000-0002-0000-0100-000007000000}">
          <x14:formula1>
            <xm:f>'TABLAS BÁSICAS'!$F$3:$F$10</xm:f>
          </x14:formula1>
          <xm:sqref>J11:J18</xm:sqref>
        </x14:dataValidation>
        <x14:dataValidation type="list" allowBlank="1" showInputMessage="1" showErrorMessage="1" xr:uid="{00000000-0002-0000-0100-000008000000}">
          <x14:formula1>
            <xm:f>'TABLAS BÁSICAS'!$B$25:$B$28</xm:f>
          </x14:formula1>
          <xm:sqref>AM11:AM16 N11:N18</xm:sqref>
        </x14:dataValidation>
        <x14:dataValidation type="list" allowBlank="1" showInputMessage="1" showErrorMessage="1" xr:uid="{00000000-0002-0000-0100-000009000000}">
          <x14:formula1>
            <xm:f>'TABLAS BÁSICAS'!$D$25:$D$28</xm:f>
          </x14:formula1>
          <xm:sqref>P11:Z18 AO11:AY18</xm:sqref>
        </x14:dataValidation>
        <x14:dataValidation type="list" allowBlank="1" showInputMessage="1" showErrorMessage="1" xr:uid="{00000000-0002-0000-0100-00000A000000}">
          <x14:formula1>
            <xm:f>'TABLAS BÁSICAS'!$J$3:$J$9</xm:f>
          </x14:formula1>
          <xm:sqref>BF11:BF18</xm:sqref>
        </x14:dataValidation>
        <x14:dataValidation type="list" allowBlank="1" showInputMessage="1" showErrorMessage="1" xr:uid="{00000000-0002-0000-0100-00000B000000}">
          <x14:formula1>
            <xm:f>'TABLAS BÁSICAS'!$F$24:$F$25</xm:f>
          </x14:formula1>
          <xm:sqref>D11:I18</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I10"/>
  <sheetViews>
    <sheetView workbookViewId="0">
      <selection activeCell="D9" sqref="D9"/>
    </sheetView>
  </sheetViews>
  <sheetFormatPr baseColWidth="10" defaultRowHeight="12.75" x14ac:dyDescent="0.2"/>
  <cols>
    <col min="1" max="1" width="16.7109375" style="111" customWidth="1"/>
    <col min="2" max="2" width="11.42578125" style="111"/>
    <col min="3" max="3" width="20" style="111" customWidth="1"/>
    <col min="4" max="4" width="30.28515625" style="111" customWidth="1"/>
    <col min="5" max="5" width="20.5703125" style="111" customWidth="1"/>
    <col min="6" max="6" width="22.85546875" style="111" customWidth="1"/>
    <col min="7" max="7" width="37.5703125" style="111" customWidth="1"/>
    <col min="8" max="8" width="13.85546875" style="111" customWidth="1"/>
    <col min="9" max="9" width="19.42578125" style="111" customWidth="1"/>
    <col min="10" max="16384" width="11.42578125" style="111"/>
  </cols>
  <sheetData>
    <row r="2" spans="2:9" x14ac:dyDescent="0.2">
      <c r="B2" s="188"/>
      <c r="C2" s="188"/>
      <c r="D2" s="188"/>
      <c r="E2" s="188"/>
      <c r="F2" s="188"/>
      <c r="G2" s="188"/>
      <c r="H2" s="188"/>
      <c r="I2" s="188"/>
    </row>
    <row r="3" spans="2:9" ht="43.5" customHeight="1" x14ac:dyDescent="0.2">
      <c r="B3" s="188"/>
      <c r="C3" s="188"/>
      <c r="D3" s="188"/>
      <c r="E3" s="188"/>
      <c r="F3" s="188"/>
      <c r="G3" s="188"/>
      <c r="H3" s="188"/>
      <c r="I3" s="188"/>
    </row>
    <row r="4" spans="2:9" ht="26.25" customHeight="1" x14ac:dyDescent="0.2">
      <c r="B4" s="187" t="s">
        <v>248</v>
      </c>
      <c r="C4" s="187"/>
      <c r="D4" s="187"/>
      <c r="E4" s="187"/>
      <c r="F4" s="187"/>
      <c r="G4" s="187"/>
      <c r="H4" s="187"/>
      <c r="I4" s="187"/>
    </row>
    <row r="5" spans="2:9" ht="19.5" x14ac:dyDescent="0.2">
      <c r="B5" s="189" t="s">
        <v>200</v>
      </c>
      <c r="C5" s="190" t="s">
        <v>196</v>
      </c>
      <c r="D5" s="191" t="s">
        <v>89</v>
      </c>
      <c r="E5" s="191"/>
      <c r="F5" s="191"/>
      <c r="G5" s="192" t="s">
        <v>66</v>
      </c>
      <c r="H5" s="192"/>
      <c r="I5" s="192"/>
    </row>
    <row r="6" spans="2:9" x14ac:dyDescent="0.2">
      <c r="B6" s="189"/>
      <c r="C6" s="190"/>
      <c r="D6" s="152" t="s">
        <v>53</v>
      </c>
      <c r="E6" s="152" t="s">
        <v>56</v>
      </c>
      <c r="F6" s="152" t="s">
        <v>125</v>
      </c>
      <c r="G6" s="152" t="s">
        <v>55</v>
      </c>
      <c r="H6" s="152" t="s">
        <v>61</v>
      </c>
      <c r="I6" s="152" t="s">
        <v>57</v>
      </c>
    </row>
    <row r="7" spans="2:9" ht="27" customHeight="1" x14ac:dyDescent="0.2">
      <c r="B7" s="189"/>
      <c r="C7" s="190"/>
      <c r="D7" s="152"/>
      <c r="E7" s="152"/>
      <c r="F7" s="152"/>
      <c r="G7" s="152"/>
      <c r="H7" s="152"/>
      <c r="I7" s="152"/>
    </row>
    <row r="8" spans="2:9" ht="68.25" customHeight="1" x14ac:dyDescent="0.2">
      <c r="B8" s="113" t="s">
        <v>239</v>
      </c>
      <c r="C8" s="114" t="s">
        <v>240</v>
      </c>
      <c r="D8" s="114" t="s">
        <v>241</v>
      </c>
      <c r="E8" s="114" t="s">
        <v>242</v>
      </c>
      <c r="F8" s="113" t="s">
        <v>246</v>
      </c>
      <c r="G8" s="121" t="s">
        <v>247</v>
      </c>
      <c r="H8" s="120" t="s">
        <v>127</v>
      </c>
      <c r="I8" s="120" t="s">
        <v>58</v>
      </c>
    </row>
    <row r="9" spans="2:9" ht="24.75" customHeight="1" x14ac:dyDescent="0.2">
      <c r="B9" s="112"/>
      <c r="C9" s="112"/>
      <c r="D9" s="112"/>
      <c r="E9" s="112"/>
      <c r="F9" s="112"/>
      <c r="G9" s="112"/>
      <c r="H9" s="112"/>
      <c r="I9" s="112"/>
    </row>
    <row r="10" spans="2:9" ht="24.75" customHeight="1" x14ac:dyDescent="0.2">
      <c r="B10" s="112"/>
      <c r="C10" s="112"/>
      <c r="D10" s="112"/>
      <c r="E10" s="112"/>
      <c r="F10" s="112"/>
      <c r="G10" s="112"/>
      <c r="H10" s="112"/>
      <c r="I10" s="112"/>
    </row>
  </sheetData>
  <mergeCells count="12">
    <mergeCell ref="H6:H7"/>
    <mergeCell ref="I6:I7"/>
    <mergeCell ref="B4:I4"/>
    <mergeCell ref="B2:I3"/>
    <mergeCell ref="B5:B7"/>
    <mergeCell ref="C5:C7"/>
    <mergeCell ref="D5:F5"/>
    <mergeCell ref="G5:I5"/>
    <mergeCell ref="D6:D7"/>
    <mergeCell ref="E6:E7"/>
    <mergeCell ref="F6:F7"/>
    <mergeCell ref="G6:G7"/>
  </mergeCells>
  <dataValidations count="1">
    <dataValidation type="list" allowBlank="1" showInputMessage="1" showErrorMessage="1" sqref="I9:I10" xr:uid="{00000000-0002-0000-0200-000000000000}">
      <formula1>#REF!</formula1>
    </dataValidation>
  </dataValidations>
  <pageMargins left="0.7" right="0.7" top="0.75" bottom="0.75" header="0.3" footer="0.3"/>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1000000}">
          <x14:formula1>
            <xm:f>'TABLAS BÁSICAS'!$L$3:$L$6</xm:f>
          </x14:formula1>
          <xm:sqref>H8:H10</xm:sqref>
        </x14:dataValidation>
        <x14:dataValidation type="list" allowBlank="1" showInputMessage="1" showErrorMessage="1" xr:uid="{00000000-0002-0000-0200-000002000000}">
          <x14:formula1>
            <xm:f>'TABLAS BÁSICAS'!$N$3:$N$5</xm:f>
          </x14:formula1>
          <xm:sqref>I8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G3:K14"/>
  <sheetViews>
    <sheetView showGridLines="0" workbookViewId="0">
      <selection activeCell="P13" sqref="P13"/>
    </sheetView>
  </sheetViews>
  <sheetFormatPr baseColWidth="10" defaultRowHeight="12.75" x14ac:dyDescent="0.2"/>
  <cols>
    <col min="1" max="10" width="11.42578125" style="111"/>
    <col min="11" max="11" width="26" style="111" customWidth="1"/>
    <col min="12" max="16384" width="11.42578125" style="111"/>
  </cols>
  <sheetData>
    <row r="3" spans="7:11" ht="28.5" customHeight="1" x14ac:dyDescent="0.2"/>
    <row r="4" spans="7:11" ht="15.75" customHeight="1" x14ac:dyDescent="0.2"/>
    <row r="6" spans="7:11" hidden="1" x14ac:dyDescent="0.2"/>
    <row r="7" spans="7:11" hidden="1" x14ac:dyDescent="0.2"/>
    <row r="8" spans="7:11" ht="48" customHeight="1" x14ac:dyDescent="0.2">
      <c r="G8" s="193" t="s">
        <v>198</v>
      </c>
      <c r="H8" s="193"/>
      <c r="I8" s="193"/>
      <c r="J8" s="193"/>
      <c r="K8" s="193"/>
    </row>
    <row r="9" spans="7:11" x14ac:dyDescent="0.2">
      <c r="G9" s="194" t="s">
        <v>197</v>
      </c>
      <c r="H9" s="194"/>
      <c r="I9" s="194"/>
      <c r="J9" s="194"/>
      <c r="K9" s="194"/>
    </row>
    <row r="10" spans="7:11" x14ac:dyDescent="0.2">
      <c r="G10" s="194"/>
      <c r="H10" s="194"/>
      <c r="I10" s="194"/>
      <c r="J10" s="194"/>
      <c r="K10" s="194"/>
    </row>
    <row r="11" spans="7:11" ht="18" customHeight="1" x14ac:dyDescent="0.2">
      <c r="G11" s="194"/>
      <c r="H11" s="194"/>
      <c r="I11" s="194"/>
      <c r="J11" s="194"/>
      <c r="K11" s="194"/>
    </row>
    <row r="12" spans="7:11" ht="18" customHeight="1" x14ac:dyDescent="0.2">
      <c r="G12" s="194"/>
      <c r="H12" s="194"/>
      <c r="I12" s="194"/>
      <c r="J12" s="194"/>
      <c r="K12" s="194"/>
    </row>
    <row r="13" spans="7:11" ht="123.75" customHeight="1" x14ac:dyDescent="0.2">
      <c r="G13" s="194"/>
      <c r="H13" s="194"/>
      <c r="I13" s="194"/>
      <c r="J13" s="194"/>
      <c r="K13" s="194"/>
    </row>
    <row r="14" spans="7:11" ht="18.75" customHeight="1" x14ac:dyDescent="0.2">
      <c r="G14" s="194"/>
      <c r="H14" s="194"/>
      <c r="I14" s="194"/>
      <c r="J14" s="194"/>
      <c r="K14" s="194"/>
    </row>
  </sheetData>
  <mergeCells count="2">
    <mergeCell ref="G8:K8"/>
    <mergeCell ref="G9:K14"/>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sheetPr>
  <dimension ref="B1:F32"/>
  <sheetViews>
    <sheetView showGridLines="0" workbookViewId="0">
      <selection activeCell="C28" sqref="C28"/>
    </sheetView>
  </sheetViews>
  <sheetFormatPr baseColWidth="10" defaultColWidth="11" defaultRowHeight="11.25" zeroHeight="1" x14ac:dyDescent="0.15"/>
  <cols>
    <col min="1" max="1" width="2.140625" style="13" customWidth="1" collapsed="1"/>
    <col min="2" max="2" width="9.7109375" style="13" customWidth="1" collapsed="1"/>
    <col min="3" max="3" width="16.42578125" style="13" customWidth="1" collapsed="1"/>
    <col min="4" max="4" width="70.85546875" style="13" customWidth="1" collapsed="1"/>
    <col min="5" max="5" width="3" style="13" customWidth="1" collapsed="1"/>
    <col min="6" max="16384" width="11" style="13" collapsed="1"/>
  </cols>
  <sheetData>
    <row r="1" spans="2:4" x14ac:dyDescent="0.15">
      <c r="B1" s="13" t="s">
        <v>175</v>
      </c>
      <c r="D1" s="13" t="s">
        <v>181</v>
      </c>
    </row>
    <row r="2" spans="2:4" x14ac:dyDescent="0.15">
      <c r="B2" s="13" t="s">
        <v>69</v>
      </c>
      <c r="D2" s="13" t="s">
        <v>182</v>
      </c>
    </row>
    <row r="3" spans="2:4" x14ac:dyDescent="0.15">
      <c r="B3" s="13" t="s">
        <v>176</v>
      </c>
    </row>
    <row r="4" spans="2:4" x14ac:dyDescent="0.15">
      <c r="B4" s="13" t="s">
        <v>177</v>
      </c>
    </row>
    <row r="5" spans="2:4" x14ac:dyDescent="0.15">
      <c r="B5" s="13" t="s">
        <v>178</v>
      </c>
    </row>
    <row r="6" spans="2:4" x14ac:dyDescent="0.15">
      <c r="B6" s="13" t="s">
        <v>179</v>
      </c>
    </row>
    <row r="7" spans="2:4" x14ac:dyDescent="0.15">
      <c r="B7" s="13" t="s">
        <v>99</v>
      </c>
    </row>
    <row r="8" spans="2:4" x14ac:dyDescent="0.15">
      <c r="B8" s="13" t="s">
        <v>180</v>
      </c>
    </row>
    <row r="9" spans="2:4" x14ac:dyDescent="0.15"/>
    <row r="10" spans="2:4" x14ac:dyDescent="0.15"/>
    <row r="11" spans="2:4" x14ac:dyDescent="0.15">
      <c r="B11" s="13" t="s">
        <v>183</v>
      </c>
    </row>
    <row r="12" spans="2:4" x14ac:dyDescent="0.15">
      <c r="B12" s="13" t="s">
        <v>184</v>
      </c>
    </row>
    <row r="13" spans="2:4" x14ac:dyDescent="0.15">
      <c r="B13" s="13" t="s">
        <v>185</v>
      </c>
    </row>
    <row r="14" spans="2:4" x14ac:dyDescent="0.15">
      <c r="B14" s="13" t="s">
        <v>96</v>
      </c>
    </row>
    <row r="15" spans="2:4" x14ac:dyDescent="0.15">
      <c r="B15" s="13" t="s">
        <v>186</v>
      </c>
    </row>
    <row r="16" spans="2:4" x14ac:dyDescent="0.15">
      <c r="B16" s="13" t="s">
        <v>187</v>
      </c>
    </row>
    <row r="17" spans="2:6" x14ac:dyDescent="0.15">
      <c r="B17" s="13" t="s">
        <v>188</v>
      </c>
    </row>
    <row r="18" spans="2:6" x14ac:dyDescent="0.15">
      <c r="B18" s="13" t="s">
        <v>189</v>
      </c>
    </row>
    <row r="19" spans="2:6" x14ac:dyDescent="0.15">
      <c r="B19" s="13" t="s">
        <v>190</v>
      </c>
    </row>
    <row r="20" spans="2:6" x14ac:dyDescent="0.15"/>
    <row r="21" spans="2:6" x14ac:dyDescent="0.15">
      <c r="F21" s="13" t="s">
        <v>54</v>
      </c>
    </row>
    <row r="22" spans="2:6" ht="21.2" customHeight="1" x14ac:dyDescent="0.15">
      <c r="B22" s="195" t="s">
        <v>85</v>
      </c>
      <c r="C22" s="196"/>
      <c r="D22" s="196"/>
    </row>
    <row r="23" spans="2:6" ht="9.75" customHeight="1" x14ac:dyDescent="0.15">
      <c r="B23" s="29"/>
      <c r="C23" s="29"/>
      <c r="D23" s="29"/>
    </row>
    <row r="24" spans="2:6" ht="29.25" customHeight="1" x14ac:dyDescent="0.15">
      <c r="B24" s="30" t="s">
        <v>7</v>
      </c>
      <c r="C24" s="31" t="s">
        <v>6</v>
      </c>
      <c r="D24" s="30" t="s">
        <v>5</v>
      </c>
    </row>
    <row r="25" spans="2:6" ht="20.100000000000001" customHeight="1" x14ac:dyDescent="0.15">
      <c r="B25" s="32">
        <v>1</v>
      </c>
      <c r="C25" s="33" t="s">
        <v>134</v>
      </c>
      <c r="D25" s="34" t="s">
        <v>108</v>
      </c>
    </row>
    <row r="26" spans="2:6" ht="20.100000000000001" customHeight="1" x14ac:dyDescent="0.15">
      <c r="B26" s="32">
        <v>2</v>
      </c>
      <c r="C26" s="33" t="s">
        <v>135</v>
      </c>
      <c r="D26" s="34" t="s">
        <v>109</v>
      </c>
    </row>
    <row r="27" spans="2:6" ht="20.100000000000001" customHeight="1" x14ac:dyDescent="0.15">
      <c r="B27" s="32">
        <v>3</v>
      </c>
      <c r="C27" s="33" t="s">
        <v>136</v>
      </c>
      <c r="D27" s="34" t="s">
        <v>110</v>
      </c>
    </row>
    <row r="28" spans="2:6" ht="20.100000000000001" customHeight="1" x14ac:dyDescent="0.15">
      <c r="B28" s="32">
        <v>4</v>
      </c>
      <c r="C28" s="33" t="s">
        <v>137</v>
      </c>
      <c r="D28" s="34" t="s">
        <v>111</v>
      </c>
    </row>
    <row r="29" spans="2:6" ht="18" customHeight="1" x14ac:dyDescent="0.15"/>
    <row r="32" spans="2:6" hidden="1" x14ac:dyDescent="0.15">
      <c r="D32" s="35"/>
    </row>
  </sheetData>
  <sheetProtection selectLockedCells="1" selectUnlockedCells="1"/>
  <mergeCells count="1">
    <mergeCell ref="B22:D22"/>
  </mergeCells>
  <pageMargins left="0.75" right="0.75" top="1" bottom="1" header="0.3" footer="0.3"/>
  <pageSetup paperSize="9"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39997558519241921"/>
  </sheetPr>
  <dimension ref="A1:XFB54"/>
  <sheetViews>
    <sheetView showGridLines="0" topLeftCell="A12" zoomScaleNormal="100" workbookViewId="0">
      <selection activeCell="C17" sqref="C17:F17"/>
    </sheetView>
  </sheetViews>
  <sheetFormatPr baseColWidth="10" defaultColWidth="0" defaultRowHeight="11.25" zeroHeight="1" x14ac:dyDescent="0.2"/>
  <cols>
    <col min="1" max="1" width="2.7109375" style="17" customWidth="1" collapsed="1"/>
    <col min="2" max="2" width="16.5703125" style="17" customWidth="1" collapsed="1"/>
    <col min="3" max="3" width="14.140625" style="17" customWidth="1" collapsed="1"/>
    <col min="4" max="4" width="14.7109375" style="17" customWidth="1" collapsed="1"/>
    <col min="5" max="5" width="54.140625" style="17" customWidth="1" collapsed="1"/>
    <col min="6" max="6" width="24.42578125" style="17" customWidth="1" collapsed="1"/>
    <col min="7" max="7" width="4.85546875" style="17" customWidth="1" collapsed="1"/>
    <col min="8" max="8" width="89.85546875" style="17" hidden="1" customWidth="1" collapsed="1"/>
    <col min="9" max="9" width="36.85546875" style="17" hidden="1" customWidth="1" collapsed="1"/>
    <col min="10" max="1078" width="0" style="17" hidden="1" customWidth="1" collapsed="1"/>
    <col min="1079" max="16382" width="11.42578125" style="17" hidden="1" collapsed="1"/>
    <col min="16383" max="16384" width="5.42578125" style="17" hidden="1" collapsed="1"/>
  </cols>
  <sheetData>
    <row r="1" spans="2:6" x14ac:dyDescent="0.2"/>
    <row r="2" spans="2:6" ht="24.75" customHeight="1" x14ac:dyDescent="0.2">
      <c r="B2" s="208" t="s">
        <v>23</v>
      </c>
      <c r="C2" s="208"/>
      <c r="D2" s="208"/>
      <c r="E2" s="208"/>
      <c r="F2" s="208"/>
    </row>
    <row r="3" spans="2:6" ht="12.2" customHeight="1" x14ac:dyDescent="0.2">
      <c r="B3" s="29"/>
      <c r="C3" s="29"/>
      <c r="D3" s="29"/>
      <c r="E3" s="29"/>
      <c r="F3" s="29"/>
    </row>
    <row r="4" spans="2:6" ht="27.75" customHeight="1" x14ac:dyDescent="0.2">
      <c r="B4" s="209" t="s">
        <v>24</v>
      </c>
      <c r="C4" s="209"/>
      <c r="D4" s="209"/>
      <c r="E4" s="209"/>
      <c r="F4" s="209"/>
    </row>
    <row r="5" spans="2:6" ht="25.5" customHeight="1" x14ac:dyDescent="0.2">
      <c r="B5" s="36" t="s">
        <v>90</v>
      </c>
      <c r="C5" s="210" t="s">
        <v>12</v>
      </c>
      <c r="D5" s="211"/>
      <c r="E5" s="212"/>
      <c r="F5" s="37" t="s">
        <v>11</v>
      </c>
    </row>
    <row r="6" spans="2:6" ht="30.2" customHeight="1" x14ac:dyDescent="0.2">
      <c r="B6" s="38" t="s">
        <v>138</v>
      </c>
      <c r="C6" s="202" t="s">
        <v>25</v>
      </c>
      <c r="D6" s="205"/>
      <c r="E6" s="206"/>
      <c r="F6" s="32">
        <v>1</v>
      </c>
    </row>
    <row r="7" spans="2:6" ht="30.2" customHeight="1" x14ac:dyDescent="0.2">
      <c r="B7" s="38" t="s">
        <v>139</v>
      </c>
      <c r="C7" s="202" t="s">
        <v>26</v>
      </c>
      <c r="D7" s="205"/>
      <c r="E7" s="206"/>
      <c r="F7" s="32">
        <v>2</v>
      </c>
    </row>
    <row r="8" spans="2:6" ht="30.2" customHeight="1" x14ac:dyDescent="0.2">
      <c r="B8" s="38" t="s">
        <v>140</v>
      </c>
      <c r="C8" s="202" t="s">
        <v>21</v>
      </c>
      <c r="D8" s="205"/>
      <c r="E8" s="206"/>
      <c r="F8" s="32">
        <v>3</v>
      </c>
    </row>
    <row r="9" spans="2:6" ht="30.2" customHeight="1" x14ac:dyDescent="0.2">
      <c r="B9" s="38" t="s">
        <v>141</v>
      </c>
      <c r="C9" s="202" t="s">
        <v>22</v>
      </c>
      <c r="D9" s="205"/>
      <c r="E9" s="206"/>
      <c r="F9" s="32">
        <v>4</v>
      </c>
    </row>
    <row r="10" spans="2:6" ht="13.7" customHeight="1" x14ac:dyDescent="0.2">
      <c r="C10" s="18"/>
      <c r="E10" s="39"/>
      <c r="F10" s="18"/>
    </row>
    <row r="11" spans="2:6" ht="30.2" customHeight="1" x14ac:dyDescent="0.2">
      <c r="B11" s="201" t="s">
        <v>27</v>
      </c>
      <c r="C11" s="201"/>
      <c r="D11" s="201"/>
      <c r="E11" s="201"/>
      <c r="F11" s="201"/>
    </row>
    <row r="12" spans="2:6" x14ac:dyDescent="0.2"/>
    <row r="13" spans="2:6" ht="20.100000000000001" customHeight="1" x14ac:dyDescent="0.2">
      <c r="B13" s="200" t="s">
        <v>10</v>
      </c>
      <c r="C13" s="200"/>
      <c r="D13" s="200"/>
      <c r="E13" s="200"/>
      <c r="F13" s="200"/>
    </row>
    <row r="14" spans="2:6" x14ac:dyDescent="0.2">
      <c r="B14" s="40" t="s">
        <v>7</v>
      </c>
      <c r="C14" s="201" t="s">
        <v>8</v>
      </c>
      <c r="D14" s="201"/>
      <c r="E14" s="201"/>
      <c r="F14" s="201"/>
    </row>
    <row r="15" spans="2:6" ht="28.5" customHeight="1" x14ac:dyDescent="0.2">
      <c r="B15" s="32">
        <v>1</v>
      </c>
      <c r="C15" s="197" t="s">
        <v>121</v>
      </c>
      <c r="D15" s="197"/>
      <c r="E15" s="197"/>
      <c r="F15" s="197"/>
    </row>
    <row r="16" spans="2:6" ht="28.5" customHeight="1" x14ac:dyDescent="0.2">
      <c r="B16" s="32">
        <v>2</v>
      </c>
      <c r="C16" s="199" t="s">
        <v>106</v>
      </c>
      <c r="D16" s="197"/>
      <c r="E16" s="197"/>
      <c r="F16" s="197"/>
    </row>
    <row r="17" spans="2:6" ht="28.5" customHeight="1" x14ac:dyDescent="0.2">
      <c r="B17" s="32">
        <v>3</v>
      </c>
      <c r="C17" s="199" t="s">
        <v>107</v>
      </c>
      <c r="D17" s="197"/>
      <c r="E17" s="197"/>
      <c r="F17" s="197"/>
    </row>
    <row r="18" spans="2:6" ht="28.5" customHeight="1" x14ac:dyDescent="0.2">
      <c r="B18" s="32">
        <v>4</v>
      </c>
      <c r="C18" s="199" t="s">
        <v>105</v>
      </c>
      <c r="D18" s="197"/>
      <c r="E18" s="197"/>
      <c r="F18" s="197"/>
    </row>
    <row r="19" spans="2:6" x14ac:dyDescent="0.2">
      <c r="B19" s="18"/>
      <c r="C19" s="39"/>
      <c r="D19" s="41"/>
      <c r="E19" s="41"/>
      <c r="F19" s="41"/>
    </row>
    <row r="20" spans="2:6" ht="20.100000000000001" customHeight="1" x14ac:dyDescent="0.2">
      <c r="B20" s="200" t="s">
        <v>118</v>
      </c>
      <c r="C20" s="200"/>
      <c r="D20" s="200"/>
      <c r="E20" s="200"/>
      <c r="F20" s="200"/>
    </row>
    <row r="21" spans="2:6" x14ac:dyDescent="0.2">
      <c r="B21" s="40" t="s">
        <v>7</v>
      </c>
      <c r="C21" s="201" t="s">
        <v>8</v>
      </c>
      <c r="D21" s="201"/>
      <c r="E21" s="201"/>
      <c r="F21" s="201"/>
    </row>
    <row r="22" spans="2:6" ht="30.2" customHeight="1" x14ac:dyDescent="0.2">
      <c r="B22" s="32">
        <v>1</v>
      </c>
      <c r="C22" s="202" t="s">
        <v>82</v>
      </c>
      <c r="D22" s="205"/>
      <c r="E22" s="205"/>
      <c r="F22" s="206"/>
    </row>
    <row r="23" spans="2:6" ht="30.2" customHeight="1" x14ac:dyDescent="0.2">
      <c r="B23" s="32">
        <v>2</v>
      </c>
      <c r="C23" s="202" t="s">
        <v>191</v>
      </c>
      <c r="D23" s="205"/>
      <c r="E23" s="205"/>
      <c r="F23" s="206"/>
    </row>
    <row r="24" spans="2:6" ht="30.2" customHeight="1" x14ac:dyDescent="0.2">
      <c r="B24" s="32">
        <v>3</v>
      </c>
      <c r="C24" s="207" t="s">
        <v>77</v>
      </c>
      <c r="D24" s="203"/>
      <c r="E24" s="203"/>
      <c r="F24" s="204"/>
    </row>
    <row r="25" spans="2:6" ht="30.2" customHeight="1" x14ac:dyDescent="0.2">
      <c r="B25" s="32">
        <v>4</v>
      </c>
      <c r="C25" s="207" t="s">
        <v>192</v>
      </c>
      <c r="D25" s="203"/>
      <c r="E25" s="203"/>
      <c r="F25" s="204"/>
    </row>
    <row r="26" spans="2:6" x14ac:dyDescent="0.2"/>
    <row r="27" spans="2:6" ht="20.100000000000001" customHeight="1" x14ac:dyDescent="0.2">
      <c r="B27" s="200" t="s">
        <v>67</v>
      </c>
      <c r="C27" s="200"/>
      <c r="D27" s="200"/>
      <c r="E27" s="200"/>
      <c r="F27" s="200"/>
    </row>
    <row r="28" spans="2:6" x14ac:dyDescent="0.2">
      <c r="B28" s="40" t="s">
        <v>7</v>
      </c>
      <c r="C28" s="201" t="s">
        <v>8</v>
      </c>
      <c r="D28" s="201"/>
      <c r="E28" s="201"/>
      <c r="F28" s="201"/>
    </row>
    <row r="29" spans="2:6" ht="24" customHeight="1" x14ac:dyDescent="0.2">
      <c r="B29" s="32">
        <v>1</v>
      </c>
      <c r="C29" s="207" t="s">
        <v>78</v>
      </c>
      <c r="D29" s="203"/>
      <c r="E29" s="203"/>
      <c r="F29" s="204"/>
    </row>
    <row r="30" spans="2:6" ht="24" customHeight="1" x14ac:dyDescent="0.2">
      <c r="B30" s="32">
        <v>2</v>
      </c>
      <c r="C30" s="202" t="s">
        <v>79</v>
      </c>
      <c r="D30" s="203"/>
      <c r="E30" s="203"/>
      <c r="F30" s="204"/>
    </row>
    <row r="31" spans="2:6" ht="24" customHeight="1" x14ac:dyDescent="0.2">
      <c r="B31" s="32">
        <v>3</v>
      </c>
      <c r="C31" s="202" t="s">
        <v>80</v>
      </c>
      <c r="D31" s="203"/>
      <c r="E31" s="203"/>
      <c r="F31" s="204"/>
    </row>
    <row r="32" spans="2:6" ht="24" customHeight="1" x14ac:dyDescent="0.2">
      <c r="B32" s="32">
        <v>4</v>
      </c>
      <c r="C32" s="202" t="s">
        <v>81</v>
      </c>
      <c r="D32" s="203"/>
      <c r="E32" s="203"/>
      <c r="F32" s="204"/>
    </row>
    <row r="33" spans="2:6" x14ac:dyDescent="0.2">
      <c r="D33" s="18"/>
    </row>
    <row r="34" spans="2:6" ht="20.100000000000001" customHeight="1" x14ac:dyDescent="0.2">
      <c r="B34" s="200" t="s">
        <v>119</v>
      </c>
      <c r="C34" s="200"/>
      <c r="D34" s="200"/>
      <c r="E34" s="200"/>
      <c r="F34" s="200"/>
    </row>
    <row r="35" spans="2:6" x14ac:dyDescent="0.2">
      <c r="B35" s="40" t="s">
        <v>7</v>
      </c>
      <c r="C35" s="201" t="s">
        <v>8</v>
      </c>
      <c r="D35" s="201"/>
      <c r="E35" s="201"/>
      <c r="F35" s="201"/>
    </row>
    <row r="36" spans="2:6" ht="45.75" customHeight="1" x14ac:dyDescent="0.2">
      <c r="B36" s="32">
        <v>1</v>
      </c>
      <c r="C36" s="199" t="s">
        <v>103</v>
      </c>
      <c r="D36" s="199"/>
      <c r="E36" s="199"/>
      <c r="F36" s="199"/>
    </row>
    <row r="37" spans="2:6" ht="45.75" customHeight="1" x14ac:dyDescent="0.2">
      <c r="B37" s="32">
        <v>2</v>
      </c>
      <c r="C37" s="199" t="s">
        <v>147</v>
      </c>
      <c r="D37" s="199"/>
      <c r="E37" s="199"/>
      <c r="F37" s="199"/>
    </row>
    <row r="38" spans="2:6" ht="45.75" customHeight="1" x14ac:dyDescent="0.2">
      <c r="B38" s="32">
        <v>3</v>
      </c>
      <c r="C38" s="199" t="s">
        <v>172</v>
      </c>
      <c r="D38" s="199"/>
      <c r="E38" s="199"/>
      <c r="F38" s="199"/>
    </row>
    <row r="39" spans="2:6" ht="45.75" customHeight="1" x14ac:dyDescent="0.2">
      <c r="B39" s="32">
        <v>4</v>
      </c>
      <c r="C39" s="199" t="s">
        <v>104</v>
      </c>
      <c r="D39" s="199"/>
      <c r="E39" s="199"/>
      <c r="F39" s="199"/>
    </row>
    <row r="40" spans="2:6" x14ac:dyDescent="0.2">
      <c r="D40" s="18"/>
    </row>
    <row r="41" spans="2:6" ht="20.100000000000001" customHeight="1" x14ac:dyDescent="0.2">
      <c r="B41" s="200" t="s">
        <v>9</v>
      </c>
      <c r="C41" s="200"/>
      <c r="D41" s="200"/>
      <c r="E41" s="200"/>
      <c r="F41" s="200"/>
    </row>
    <row r="42" spans="2:6" x14ac:dyDescent="0.2">
      <c r="B42" s="40" t="s">
        <v>7</v>
      </c>
      <c r="C42" s="201" t="s">
        <v>8</v>
      </c>
      <c r="D42" s="201"/>
      <c r="E42" s="201"/>
      <c r="F42" s="201"/>
    </row>
    <row r="43" spans="2:6" ht="45" customHeight="1" x14ac:dyDescent="0.2">
      <c r="B43" s="32">
        <v>1</v>
      </c>
      <c r="C43" s="199" t="s">
        <v>174</v>
      </c>
      <c r="D43" s="199"/>
      <c r="E43" s="199"/>
      <c r="F43" s="199"/>
    </row>
    <row r="44" spans="2:6" ht="45" customHeight="1" x14ac:dyDescent="0.2">
      <c r="B44" s="32">
        <v>2</v>
      </c>
      <c r="C44" s="199" t="s">
        <v>169</v>
      </c>
      <c r="D44" s="199"/>
      <c r="E44" s="199"/>
      <c r="F44" s="199"/>
    </row>
    <row r="45" spans="2:6" ht="45" customHeight="1" x14ac:dyDescent="0.2">
      <c r="B45" s="32">
        <v>3</v>
      </c>
      <c r="C45" s="199" t="s">
        <v>170</v>
      </c>
      <c r="D45" s="199"/>
      <c r="E45" s="199"/>
      <c r="F45" s="199"/>
    </row>
    <row r="46" spans="2:6" ht="45" customHeight="1" x14ac:dyDescent="0.2">
      <c r="B46" s="32">
        <v>4</v>
      </c>
      <c r="C46" s="199" t="s">
        <v>171</v>
      </c>
      <c r="D46" s="199"/>
      <c r="E46" s="199"/>
      <c r="F46" s="199"/>
    </row>
    <row r="47" spans="2:6" x14ac:dyDescent="0.2">
      <c r="D47" s="18"/>
    </row>
    <row r="48" spans="2:6" ht="20.100000000000001" customHeight="1" x14ac:dyDescent="0.2">
      <c r="B48" s="200" t="s">
        <v>120</v>
      </c>
      <c r="C48" s="200"/>
      <c r="D48" s="200"/>
      <c r="E48" s="200"/>
      <c r="F48" s="200"/>
    </row>
    <row r="49" spans="2:9" x14ac:dyDescent="0.2">
      <c r="B49" s="40" t="s">
        <v>7</v>
      </c>
      <c r="C49" s="201" t="s">
        <v>8</v>
      </c>
      <c r="D49" s="201"/>
      <c r="E49" s="201"/>
      <c r="F49" s="201"/>
    </row>
    <row r="50" spans="2:9" ht="24" customHeight="1" x14ac:dyDescent="0.2">
      <c r="B50" s="32">
        <v>1</v>
      </c>
      <c r="C50" s="197" t="s">
        <v>91</v>
      </c>
      <c r="D50" s="197"/>
      <c r="E50" s="197"/>
      <c r="F50" s="197"/>
    </row>
    <row r="51" spans="2:9" ht="24" customHeight="1" x14ac:dyDescent="0.2">
      <c r="B51" s="32">
        <v>2</v>
      </c>
      <c r="C51" s="197" t="s">
        <v>193</v>
      </c>
      <c r="D51" s="197"/>
      <c r="E51" s="197"/>
      <c r="F51" s="197"/>
    </row>
    <row r="52" spans="2:9" ht="24" customHeight="1" x14ac:dyDescent="0.2">
      <c r="B52" s="32">
        <v>3</v>
      </c>
      <c r="C52" s="197" t="s">
        <v>194</v>
      </c>
      <c r="D52" s="197"/>
      <c r="E52" s="197"/>
      <c r="F52" s="197"/>
      <c r="G52" s="198"/>
      <c r="H52" s="198"/>
      <c r="I52" s="198"/>
    </row>
    <row r="53" spans="2:9" ht="24" customHeight="1" x14ac:dyDescent="0.2">
      <c r="B53" s="32">
        <v>4</v>
      </c>
      <c r="C53" s="197" t="s">
        <v>92</v>
      </c>
      <c r="D53" s="197"/>
      <c r="E53" s="197"/>
      <c r="F53" s="197"/>
    </row>
    <row r="54" spans="2:9" x14ac:dyDescent="0.2"/>
  </sheetData>
  <sheetProtection selectLockedCells="1" selectUnlockedCells="1"/>
  <mergeCells count="45">
    <mergeCell ref="C7:E7"/>
    <mergeCell ref="B2:F2"/>
    <mergeCell ref="B4:F4"/>
    <mergeCell ref="C5:E5"/>
    <mergeCell ref="C6:E6"/>
    <mergeCell ref="C21:F21"/>
    <mergeCell ref="C8:E8"/>
    <mergeCell ref="C9:E9"/>
    <mergeCell ref="B11:F11"/>
    <mergeCell ref="B13:F13"/>
    <mergeCell ref="C14:F14"/>
    <mergeCell ref="C15:F15"/>
    <mergeCell ref="C16:F16"/>
    <mergeCell ref="C17:F17"/>
    <mergeCell ref="C18:F18"/>
    <mergeCell ref="B20:F20"/>
    <mergeCell ref="C32:F32"/>
    <mergeCell ref="C22:F22"/>
    <mergeCell ref="C23:F23"/>
    <mergeCell ref="C24:F24"/>
    <mergeCell ref="C25:F25"/>
    <mergeCell ref="B27:F27"/>
    <mergeCell ref="C28:F28"/>
    <mergeCell ref="C29:F29"/>
    <mergeCell ref="C30:F30"/>
    <mergeCell ref="C31:F31"/>
    <mergeCell ref="C43:F43"/>
    <mergeCell ref="B34:F34"/>
    <mergeCell ref="C35:F35"/>
    <mergeCell ref="C36:F36"/>
    <mergeCell ref="C37:F37"/>
    <mergeCell ref="C38:F38"/>
    <mergeCell ref="C39:F39"/>
    <mergeCell ref="B41:F41"/>
    <mergeCell ref="C42:F42"/>
    <mergeCell ref="C44:F44"/>
    <mergeCell ref="C45:F45"/>
    <mergeCell ref="C46:F46"/>
    <mergeCell ref="B48:F48"/>
    <mergeCell ref="C49:F49"/>
    <mergeCell ref="C50:F50"/>
    <mergeCell ref="C51:F51"/>
    <mergeCell ref="C52:F52"/>
    <mergeCell ref="G52:I52"/>
    <mergeCell ref="C53:F53"/>
  </mergeCells>
  <pageMargins left="0.75" right="0.75" top="1" bottom="1"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39997558519241921"/>
  </sheetPr>
  <dimension ref="A1:X63"/>
  <sheetViews>
    <sheetView showGridLines="0" zoomScale="90" zoomScaleNormal="90" workbookViewId="0">
      <selection activeCell="H44" sqref="H44"/>
    </sheetView>
  </sheetViews>
  <sheetFormatPr baseColWidth="10" defaultColWidth="0" defaultRowHeight="11.25" zeroHeight="1" x14ac:dyDescent="0.15"/>
  <cols>
    <col min="1" max="1" width="2.42578125" style="42" customWidth="1" collapsed="1"/>
    <col min="2" max="2" width="7.28515625" style="42" customWidth="1" collapsed="1"/>
    <col min="3" max="3" width="17.5703125" style="42" customWidth="1" collapsed="1"/>
    <col min="4" max="23" width="8.7109375" style="42" customWidth="1" collapsed="1"/>
    <col min="24" max="24" width="2.42578125" style="42" customWidth="1" collapsed="1"/>
    <col min="25" max="16384" width="11" style="42" hidden="1" collapsed="1"/>
  </cols>
  <sheetData>
    <row r="1" spans="2:23" x14ac:dyDescent="0.15"/>
    <row r="2" spans="2:23" ht="27" customHeight="1" x14ac:dyDescent="0.15">
      <c r="B2" s="213" t="s">
        <v>63</v>
      </c>
      <c r="C2" s="213"/>
      <c r="D2" s="213"/>
      <c r="E2" s="213"/>
      <c r="F2" s="213"/>
      <c r="G2" s="213"/>
      <c r="H2" s="213"/>
      <c r="I2" s="213"/>
      <c r="J2" s="213"/>
      <c r="K2" s="213"/>
      <c r="L2" s="213"/>
      <c r="M2" s="213"/>
      <c r="N2" s="213"/>
      <c r="O2" s="213"/>
      <c r="P2" s="213"/>
      <c r="Q2" s="213"/>
      <c r="R2" s="213"/>
      <c r="S2" s="213"/>
      <c r="T2" s="213"/>
      <c r="U2" s="213"/>
      <c r="V2" s="213"/>
      <c r="W2" s="213"/>
    </row>
    <row r="3" spans="2:23" x14ac:dyDescent="0.15"/>
    <row r="4" spans="2:23" ht="18" customHeight="1" x14ac:dyDescent="0.15">
      <c r="B4" s="214" t="s">
        <v>16</v>
      </c>
      <c r="C4" s="214"/>
      <c r="D4" s="226" t="s">
        <v>11</v>
      </c>
      <c r="E4" s="227"/>
      <c r="F4" s="227"/>
      <c r="G4" s="228"/>
      <c r="H4" s="43"/>
      <c r="I4" s="43"/>
      <c r="J4" s="43"/>
      <c r="K4" s="43"/>
      <c r="L4" s="43"/>
      <c r="M4" s="43"/>
      <c r="N4" s="43"/>
      <c r="O4" s="43"/>
      <c r="P4" s="43"/>
      <c r="Q4" s="43"/>
      <c r="R4" s="43"/>
      <c r="S4" s="43"/>
    </row>
    <row r="5" spans="2:23" ht="21.75" customHeight="1" x14ac:dyDescent="0.15">
      <c r="B5" s="229" t="s">
        <v>142</v>
      </c>
      <c r="C5" s="230" t="s">
        <v>15</v>
      </c>
      <c r="D5" s="44">
        <v>1</v>
      </c>
      <c r="E5" s="45"/>
      <c r="F5" s="46"/>
      <c r="G5" s="47">
        <v>3</v>
      </c>
      <c r="H5" s="48"/>
      <c r="I5" s="48"/>
      <c r="J5" s="48"/>
      <c r="K5" s="48"/>
      <c r="L5" s="48"/>
      <c r="M5" s="48"/>
      <c r="N5" s="48"/>
      <c r="O5" s="48"/>
      <c r="P5" s="48"/>
      <c r="Q5" s="48"/>
      <c r="R5" s="48"/>
      <c r="S5" s="48"/>
    </row>
    <row r="6" spans="2:23" ht="21.75" customHeight="1" x14ac:dyDescent="0.15">
      <c r="B6" s="229" t="s">
        <v>139</v>
      </c>
      <c r="C6" s="230" t="s">
        <v>15</v>
      </c>
      <c r="D6" s="49">
        <v>3.1</v>
      </c>
      <c r="E6" s="50"/>
      <c r="F6" s="51"/>
      <c r="G6" s="52">
        <v>6</v>
      </c>
      <c r="H6" s="48"/>
      <c r="I6" s="48"/>
      <c r="J6" s="48"/>
      <c r="K6" s="48"/>
      <c r="L6" s="48"/>
      <c r="M6" s="48"/>
      <c r="N6" s="48"/>
      <c r="O6" s="48"/>
      <c r="P6" s="48"/>
      <c r="Q6" s="48"/>
      <c r="R6" s="48"/>
      <c r="S6" s="48"/>
    </row>
    <row r="7" spans="2:23" ht="21.75" customHeight="1" x14ac:dyDescent="0.15">
      <c r="B7" s="229" t="s">
        <v>143</v>
      </c>
      <c r="C7" s="230" t="s">
        <v>14</v>
      </c>
      <c r="D7" s="53">
        <v>6.1</v>
      </c>
      <c r="E7" s="54"/>
      <c r="F7" s="55"/>
      <c r="G7" s="56">
        <v>10</v>
      </c>
      <c r="H7" s="48"/>
      <c r="I7" s="48"/>
      <c r="J7" s="48"/>
      <c r="K7" s="48"/>
      <c r="L7" s="48"/>
      <c r="M7" s="48"/>
      <c r="N7" s="48"/>
      <c r="O7" s="48"/>
      <c r="P7" s="48"/>
      <c r="Q7" s="48"/>
      <c r="R7" s="48"/>
      <c r="S7" s="48"/>
    </row>
    <row r="8" spans="2:23" ht="21.75" customHeight="1" x14ac:dyDescent="0.15">
      <c r="B8" s="229" t="s">
        <v>144</v>
      </c>
      <c r="C8" s="230" t="s">
        <v>13</v>
      </c>
      <c r="D8" s="57">
        <v>10.1</v>
      </c>
      <c r="E8" s="58"/>
      <c r="F8" s="59"/>
      <c r="G8" s="60">
        <v>16</v>
      </c>
      <c r="H8" s="48"/>
      <c r="I8" s="48"/>
      <c r="J8" s="48"/>
      <c r="K8" s="48"/>
      <c r="L8" s="48"/>
      <c r="M8" s="48"/>
      <c r="N8" s="48"/>
      <c r="O8" s="48"/>
      <c r="P8" s="48"/>
      <c r="Q8" s="48"/>
      <c r="R8" s="48"/>
      <c r="S8" s="48"/>
    </row>
    <row r="9" spans="2:23" x14ac:dyDescent="0.15"/>
    <row r="10" spans="2:23" x14ac:dyDescent="0.15"/>
    <row r="11" spans="2:23" ht="27" customHeight="1" x14ac:dyDescent="0.15">
      <c r="B11" s="213" t="s">
        <v>83</v>
      </c>
      <c r="C11" s="213"/>
      <c r="D11" s="213"/>
      <c r="E11" s="213"/>
      <c r="F11" s="213"/>
      <c r="G11" s="213"/>
      <c r="H11" s="213"/>
      <c r="I11" s="213"/>
      <c r="J11" s="213"/>
      <c r="K11" s="213"/>
      <c r="L11" s="213"/>
      <c r="M11" s="213"/>
      <c r="N11" s="213"/>
      <c r="O11" s="213"/>
      <c r="P11" s="213"/>
      <c r="Q11" s="213"/>
      <c r="R11" s="213"/>
      <c r="S11" s="213"/>
      <c r="T11" s="213"/>
      <c r="U11" s="213"/>
      <c r="V11" s="213"/>
      <c r="W11" s="213"/>
    </row>
    <row r="12" spans="2:23" x14ac:dyDescent="0.15"/>
    <row r="13" spans="2:23" ht="22.7" customHeight="1" x14ac:dyDescent="0.15">
      <c r="B13" s="214" t="s">
        <v>17</v>
      </c>
      <c r="C13" s="214"/>
      <c r="D13" s="222" t="s">
        <v>122</v>
      </c>
      <c r="E13" s="223"/>
      <c r="F13" s="223"/>
      <c r="G13" s="223"/>
      <c r="H13" s="223"/>
      <c r="I13" s="223"/>
      <c r="J13" s="223"/>
      <c r="K13" s="223"/>
      <c r="L13" s="223"/>
      <c r="M13" s="223"/>
      <c r="N13" s="223"/>
      <c r="O13" s="223"/>
      <c r="P13" s="223"/>
      <c r="Q13" s="223"/>
      <c r="R13" s="223"/>
      <c r="S13" s="223"/>
      <c r="T13" s="223"/>
      <c r="U13" s="223"/>
      <c r="V13" s="223"/>
      <c r="W13" s="223"/>
    </row>
    <row r="14" spans="2:23" ht="27" customHeight="1" x14ac:dyDescent="0.15">
      <c r="B14" s="214"/>
      <c r="C14" s="214"/>
      <c r="D14" s="215" t="s">
        <v>138</v>
      </c>
      <c r="E14" s="216"/>
      <c r="F14" s="216"/>
      <c r="G14" s="216"/>
      <c r="H14" s="221"/>
      <c r="I14" s="215" t="s">
        <v>139</v>
      </c>
      <c r="J14" s="216"/>
      <c r="K14" s="216"/>
      <c r="L14" s="216"/>
      <c r="M14" s="216"/>
      <c r="N14" s="215" t="s">
        <v>140</v>
      </c>
      <c r="O14" s="216"/>
      <c r="P14" s="216"/>
      <c r="Q14" s="216"/>
      <c r="R14" s="216"/>
      <c r="S14" s="215" t="s">
        <v>141</v>
      </c>
      <c r="T14" s="216"/>
      <c r="U14" s="216"/>
      <c r="V14" s="216"/>
      <c r="W14" s="221"/>
    </row>
    <row r="15" spans="2:23" ht="16.5" customHeight="1" x14ac:dyDescent="0.15">
      <c r="B15" s="215" t="s">
        <v>134</v>
      </c>
      <c r="C15" s="216"/>
      <c r="D15" s="61" t="str">
        <f>IF(CONCATENATE($B$15,$D$14)='MATRIZ DE RIESGO'!$AF$11,'MATRIZ DE RIESGO'!$B$11,"")</f>
        <v/>
      </c>
      <c r="E15" s="62" t="e">
        <f>IF(CONCATENATE($B$15,$D$14)='MATRIZ DE RIESGO'!#REF!,'MATRIZ DE RIESGO'!#REF!,"")</f>
        <v>#REF!</v>
      </c>
      <c r="F15" s="62" t="e">
        <f>IF(CONCATENATE($B$15,$D$14)='MATRIZ DE RIESGO'!#REF!,'MATRIZ DE RIESGO'!#REF!,"")</f>
        <v>#REF!</v>
      </c>
      <c r="G15" s="62" t="e">
        <f>IF(CONCATENATE($B$15,$D$14)='MATRIZ DE RIESGO'!#REF!,'MATRIZ DE RIESGO'!#REF!,"")</f>
        <v>#REF!</v>
      </c>
      <c r="H15" s="63" t="e">
        <f>IF(CONCATENATE($B$15,$D$14)='MATRIZ DE RIESGO'!#REF!,'MATRIZ DE RIESGO'!#REF!,"")</f>
        <v>#REF!</v>
      </c>
      <c r="I15" s="61" t="str">
        <f>IF(CONCATENATE($B$15,$I$14)='MATRIZ DE RIESGO'!$AF$11,'MATRIZ DE RIESGO'!$B$11,"")</f>
        <v>R-GTI-001</v>
      </c>
      <c r="J15" s="62" t="e">
        <f>IF(CONCATENATE($B$15,$I$14)='MATRIZ DE RIESGO'!#REF!,'MATRIZ DE RIESGO'!#REF!,"")</f>
        <v>#REF!</v>
      </c>
      <c r="K15" s="62" t="e">
        <f>IF(CONCATENATE($B$15,$I$14)='MATRIZ DE RIESGO'!#REF!,'MATRIZ DE RIESGO'!#REF!,"")</f>
        <v>#REF!</v>
      </c>
      <c r="L15" s="62" t="e">
        <f>IF(CONCATENATE($B$15,$I$14)='MATRIZ DE RIESGO'!#REF!,'MATRIZ DE RIESGO'!#REF!,"")</f>
        <v>#REF!</v>
      </c>
      <c r="M15" s="63" t="e">
        <f>IF(CONCATENATE($B$15,$I$14)='MATRIZ DE RIESGO'!#REF!,'MATRIZ DE RIESGO'!#REF!,"")</f>
        <v>#REF!</v>
      </c>
      <c r="N15" s="61" t="str">
        <f>IF(CONCATENATE($B$15,$N$14)='MATRIZ DE RIESGO'!$AF$11,'MATRIZ DE RIESGO'!$B$11,"")</f>
        <v/>
      </c>
      <c r="O15" s="62" t="e">
        <f>IF(CONCATENATE($B$15,$N$14)='MATRIZ DE RIESGO'!#REF!,'MATRIZ DE RIESGO'!#REF!,"")</f>
        <v>#REF!</v>
      </c>
      <c r="P15" s="62" t="e">
        <f>IF(CONCATENATE($B$15,$N$14)='MATRIZ DE RIESGO'!#REF!,'MATRIZ DE RIESGO'!#REF!,"")</f>
        <v>#REF!</v>
      </c>
      <c r="Q15" s="62" t="e">
        <f>IF(CONCATENATE($B$15,$N$14)='MATRIZ DE RIESGO'!#REF!,'MATRIZ DE RIESGO'!#REF!,"")</f>
        <v>#REF!</v>
      </c>
      <c r="R15" s="63" t="e">
        <f>IF(CONCATENATE($B$15,$N$14)='MATRIZ DE RIESGO'!#REF!,'MATRIZ DE RIESGO'!#REF!,"")</f>
        <v>#REF!</v>
      </c>
      <c r="S15" s="64" t="str">
        <f>IF(CONCATENATE($B$15,$S$14)='MATRIZ DE RIESGO'!$AF$11,'MATRIZ DE RIESGO'!$B$11,"")</f>
        <v/>
      </c>
      <c r="T15" s="65" t="e">
        <f>IF(CONCATENATE($B$15,$S$14)='MATRIZ DE RIESGO'!#REF!,'MATRIZ DE RIESGO'!#REF!,"")</f>
        <v>#REF!</v>
      </c>
      <c r="U15" s="65" t="e">
        <f>IF(CONCATENATE($B$15,$S$14)='MATRIZ DE RIESGO'!#REF!,'MATRIZ DE RIESGO'!#REF!,"")</f>
        <v>#REF!</v>
      </c>
      <c r="V15" s="65" t="e">
        <f>IF(CONCATENATE($B$15,$S$14)='MATRIZ DE RIESGO'!#REF!,'MATRIZ DE RIESGO'!#REF!,"")</f>
        <v>#REF!</v>
      </c>
      <c r="W15" s="66" t="e">
        <f>IF(CONCATENATE($B$15,$S$14)='MATRIZ DE RIESGO'!#REF!,'MATRIZ DE RIESGO'!#REF!,"")</f>
        <v>#REF!</v>
      </c>
    </row>
    <row r="16" spans="2:23" ht="16.5" customHeight="1" x14ac:dyDescent="0.15">
      <c r="B16" s="217"/>
      <c r="C16" s="218"/>
      <c r="D16" s="67" t="e">
        <f>IF(CONCATENATE($B$15,$D$14)='MATRIZ DE RIESGO'!#REF!,'MATRIZ DE RIESGO'!#REF!,"")</f>
        <v>#REF!</v>
      </c>
      <c r="E16" s="68" t="e">
        <f>IF(CONCATENATE($B$15,$D$14)='MATRIZ DE RIESGO'!#REF!,'MATRIZ DE RIESGO'!#REF!,"")</f>
        <v>#REF!</v>
      </c>
      <c r="F16" s="68" t="e">
        <f>IF(CONCATENATE($B$15,$D$14)='MATRIZ DE RIESGO'!#REF!,'MATRIZ DE RIESGO'!#REF!,"")</f>
        <v>#REF!</v>
      </c>
      <c r="G16" s="68" t="e">
        <f>IF(CONCATENATE($B$15,$D$14)='MATRIZ DE RIESGO'!#REF!,'MATRIZ DE RIESGO'!#REF!,"")</f>
        <v>#REF!</v>
      </c>
      <c r="H16" s="69" t="e">
        <f>IF(CONCATENATE($B$15,$D$14)='MATRIZ DE RIESGO'!#REF!,'MATRIZ DE RIESGO'!#REF!,"")</f>
        <v>#REF!</v>
      </c>
      <c r="I16" s="67" t="e">
        <f>IF(CONCATENATE($B$15,$I$14)='MATRIZ DE RIESGO'!#REF!,'MATRIZ DE RIESGO'!#REF!,"")</f>
        <v>#REF!</v>
      </c>
      <c r="J16" s="68" t="e">
        <f>IF(CONCATENATE($B$15,$I$14)='MATRIZ DE RIESGO'!#REF!,'MATRIZ DE RIESGO'!#REF!,"")</f>
        <v>#REF!</v>
      </c>
      <c r="K16" s="68" t="e">
        <f>IF(CONCATENATE($B$15,$I$14)='MATRIZ DE RIESGO'!#REF!,'MATRIZ DE RIESGO'!#REF!,"")</f>
        <v>#REF!</v>
      </c>
      <c r="L16" s="68" t="e">
        <f>IF(CONCATENATE($B$15,$I$14)='MATRIZ DE RIESGO'!#REF!,'MATRIZ DE RIESGO'!#REF!,"")</f>
        <v>#REF!</v>
      </c>
      <c r="M16" s="69" t="e">
        <f>IF(CONCATENATE($B$15,$I$14)='MATRIZ DE RIESGO'!#REF!,'MATRIZ DE RIESGO'!#REF!,"")</f>
        <v>#REF!</v>
      </c>
      <c r="N16" s="67" t="e">
        <f>IF(CONCATENATE($B$15,$N$14)='MATRIZ DE RIESGO'!#REF!,'MATRIZ DE RIESGO'!#REF!,"")</f>
        <v>#REF!</v>
      </c>
      <c r="O16" s="68" t="e">
        <f>IF(CONCATENATE($B$15,$N$14)='MATRIZ DE RIESGO'!#REF!,'MATRIZ DE RIESGO'!#REF!,"")</f>
        <v>#REF!</v>
      </c>
      <c r="P16" s="68" t="e">
        <f>IF(CONCATENATE($B$15,$N$14)='MATRIZ DE RIESGO'!#REF!,'MATRIZ DE RIESGO'!#REF!,"")</f>
        <v>#REF!</v>
      </c>
      <c r="Q16" s="68" t="e">
        <f>IF(CONCATENATE($B$15,$N$14)='MATRIZ DE RIESGO'!#REF!,'MATRIZ DE RIESGO'!#REF!,"")</f>
        <v>#REF!</v>
      </c>
      <c r="R16" s="69" t="e">
        <f>IF(CONCATENATE($B$15,$N$14)='MATRIZ DE RIESGO'!#REF!,'MATRIZ DE RIESGO'!#REF!,"")</f>
        <v>#REF!</v>
      </c>
      <c r="S16" s="70" t="e">
        <f>IF(CONCATENATE($B$15,$S$14)='MATRIZ DE RIESGO'!#REF!,'MATRIZ DE RIESGO'!#REF!,"")</f>
        <v>#REF!</v>
      </c>
      <c r="T16" s="71" t="e">
        <f>IF(CONCATENATE($B$15,$S$14)='MATRIZ DE RIESGO'!#REF!,'MATRIZ DE RIESGO'!#REF!,"")</f>
        <v>#REF!</v>
      </c>
      <c r="U16" s="71" t="e">
        <f>IF(CONCATENATE($B$15,$S$14)='MATRIZ DE RIESGO'!#REF!,'MATRIZ DE RIESGO'!#REF!,"")</f>
        <v>#REF!</v>
      </c>
      <c r="V16" s="71" t="e">
        <f>IF(CONCATENATE($B$15,$S$14)='MATRIZ DE RIESGO'!#REF!,'MATRIZ DE RIESGO'!#REF!,"")</f>
        <v>#REF!</v>
      </c>
      <c r="W16" s="72" t="e">
        <f>IF(CONCATENATE($B$15,$S$14)='MATRIZ DE RIESGO'!#REF!,'MATRIZ DE RIESGO'!#REF!,"")</f>
        <v>#REF!</v>
      </c>
    </row>
    <row r="17" spans="2:23" ht="16.5" customHeight="1" x14ac:dyDescent="0.15">
      <c r="B17" s="217"/>
      <c r="C17" s="218"/>
      <c r="D17" s="67" t="e">
        <f>IF(CONCATENATE($B$15,$D$14)='MATRIZ DE RIESGO'!#REF!,'MATRIZ DE RIESGO'!#REF!,"")</f>
        <v>#REF!</v>
      </c>
      <c r="E17" s="68" t="e">
        <f>IF(CONCATENATE($B$15,$D$14)='MATRIZ DE RIESGO'!#REF!,'MATRIZ DE RIESGO'!#REF!,"")</f>
        <v>#REF!</v>
      </c>
      <c r="F17" s="68" t="e">
        <f>IF(CONCATENATE($B$15,$D$14)='MATRIZ DE RIESGO'!#REF!,'MATRIZ DE RIESGO'!#REF!,"")</f>
        <v>#REF!</v>
      </c>
      <c r="G17" s="68" t="e">
        <f>IF(CONCATENATE($B$15,$D$14)='MATRIZ DE RIESGO'!#REF!,'MATRIZ DE RIESGO'!#REF!,"")</f>
        <v>#REF!</v>
      </c>
      <c r="H17" s="69" t="e">
        <f>IF(CONCATENATE($B$15,$D$14)='MATRIZ DE RIESGO'!#REF!,'MATRIZ DE RIESGO'!#REF!,"")</f>
        <v>#REF!</v>
      </c>
      <c r="I17" s="67" t="e">
        <f>IF(CONCATENATE($B$15,$I$14)='MATRIZ DE RIESGO'!#REF!,'MATRIZ DE RIESGO'!#REF!,"")</f>
        <v>#REF!</v>
      </c>
      <c r="J17" s="68" t="e">
        <f>IF(CONCATENATE($B$15,$I$14)='MATRIZ DE RIESGO'!#REF!,'MATRIZ DE RIESGO'!#REF!,"")</f>
        <v>#REF!</v>
      </c>
      <c r="K17" s="68" t="e">
        <f>IF(CONCATENATE($B$15,$I$14)='MATRIZ DE RIESGO'!#REF!,'MATRIZ DE RIESGO'!#REF!,"")</f>
        <v>#REF!</v>
      </c>
      <c r="L17" s="68" t="e">
        <f>IF(CONCATENATE($B$15,$I$14)='MATRIZ DE RIESGO'!#REF!,'MATRIZ DE RIESGO'!#REF!,"")</f>
        <v>#REF!</v>
      </c>
      <c r="M17" s="69" t="e">
        <f>IF(CONCATENATE($B$15,$I$14)='MATRIZ DE RIESGO'!#REF!,'MATRIZ DE RIESGO'!#REF!,"")</f>
        <v>#REF!</v>
      </c>
      <c r="N17" s="67" t="e">
        <f>IF(CONCATENATE($B$15,$N$14)='MATRIZ DE RIESGO'!#REF!,'MATRIZ DE RIESGO'!#REF!,"")</f>
        <v>#REF!</v>
      </c>
      <c r="O17" s="68" t="e">
        <f>IF(CONCATENATE($B$15,$N$14)='MATRIZ DE RIESGO'!#REF!,'MATRIZ DE RIESGO'!#REF!,"")</f>
        <v>#REF!</v>
      </c>
      <c r="P17" s="68" t="e">
        <f>IF(CONCATENATE($B$15,$N$14)='MATRIZ DE RIESGO'!#REF!,'MATRIZ DE RIESGO'!#REF!,"")</f>
        <v>#REF!</v>
      </c>
      <c r="Q17" s="68" t="e">
        <f>IF(CONCATENATE($B$15,$N$14)='MATRIZ DE RIESGO'!#REF!,'MATRIZ DE RIESGO'!#REF!,"")</f>
        <v>#REF!</v>
      </c>
      <c r="R17" s="69" t="e">
        <f>IF(CONCATENATE($B$15,$N$14)='MATRIZ DE RIESGO'!#REF!,'MATRIZ DE RIESGO'!#REF!,"")</f>
        <v>#REF!</v>
      </c>
      <c r="S17" s="70" t="e">
        <f>IF(CONCATENATE($B$15,$S$14)='MATRIZ DE RIESGO'!#REF!,'MATRIZ DE RIESGO'!#REF!,"")</f>
        <v>#REF!</v>
      </c>
      <c r="T17" s="71" t="e">
        <f>IF(CONCATENATE($B$15,$S$14)='MATRIZ DE RIESGO'!#REF!,'MATRIZ DE RIESGO'!#REF!,"")</f>
        <v>#REF!</v>
      </c>
      <c r="U17" s="71" t="e">
        <f>IF(CONCATENATE($B$15,$S$14)='MATRIZ DE RIESGO'!#REF!,'MATRIZ DE RIESGO'!#REF!,"")</f>
        <v>#REF!</v>
      </c>
      <c r="V17" s="71" t="e">
        <f>IF(CONCATENATE($B$15,$S$14)='MATRIZ DE RIESGO'!#REF!,'MATRIZ DE RIESGO'!#REF!,"")</f>
        <v>#REF!</v>
      </c>
      <c r="W17" s="72" t="e">
        <f>IF(CONCATENATE($B$15,$S$14)='MATRIZ DE RIESGO'!#REF!,'MATRIZ DE RIESGO'!#REF!,"")</f>
        <v>#REF!</v>
      </c>
    </row>
    <row r="18" spans="2:23" ht="16.5" customHeight="1" x14ac:dyDescent="0.15">
      <c r="B18" s="217"/>
      <c r="C18" s="218"/>
      <c r="D18" s="67" t="e">
        <f>IF(CONCATENATE($B$15,$D$14)='MATRIZ DE RIESGO'!#REF!,'MATRIZ DE RIESGO'!#REF!,"")</f>
        <v>#REF!</v>
      </c>
      <c r="E18" s="68" t="e">
        <f>IF(CONCATENATE($B$15,$D$14)='MATRIZ DE RIESGO'!#REF!,'MATRIZ DE RIESGO'!#REF!,"")</f>
        <v>#REF!</v>
      </c>
      <c r="F18" s="68" t="e">
        <f>IF(CONCATENATE($B$15,$D$14)='MATRIZ DE RIESGO'!#REF!,'MATRIZ DE RIESGO'!#REF!,"")</f>
        <v>#REF!</v>
      </c>
      <c r="G18" s="68" t="e">
        <f>IF(CONCATENATE($B$15,$D$14)='MATRIZ DE RIESGO'!#REF!,'MATRIZ DE RIESGO'!#REF!,"")</f>
        <v>#REF!</v>
      </c>
      <c r="H18" s="69" t="e">
        <f>IF(CONCATENATE($B$15,$D$14)='MATRIZ DE RIESGO'!#REF!,'MATRIZ DE RIESGO'!#REF!,"")</f>
        <v>#REF!</v>
      </c>
      <c r="I18" s="67" t="e">
        <f>IF(CONCATENATE($B$15,$I$14)='MATRIZ DE RIESGO'!#REF!,'MATRIZ DE RIESGO'!#REF!,"")</f>
        <v>#REF!</v>
      </c>
      <c r="J18" s="68" t="e">
        <f>IF(CONCATENATE($B$15,$I$14)='MATRIZ DE RIESGO'!#REF!,'MATRIZ DE RIESGO'!#REF!,"")</f>
        <v>#REF!</v>
      </c>
      <c r="K18" s="68" t="e">
        <f>IF(CONCATENATE($B$15,$I$14)='MATRIZ DE RIESGO'!#REF!,'MATRIZ DE RIESGO'!#REF!,"")</f>
        <v>#REF!</v>
      </c>
      <c r="L18" s="68" t="e">
        <f>IF(CONCATENATE($B$15,$I$14)='MATRIZ DE RIESGO'!#REF!,'MATRIZ DE RIESGO'!#REF!,"")</f>
        <v>#REF!</v>
      </c>
      <c r="M18" s="69" t="e">
        <f>IF(CONCATENATE($B$15,$I$14)='MATRIZ DE RIESGO'!#REF!,'MATRIZ DE RIESGO'!#REF!,"")</f>
        <v>#REF!</v>
      </c>
      <c r="N18" s="67" t="e">
        <f>IF(CONCATENATE($B$15,$N$14)='MATRIZ DE RIESGO'!#REF!,'MATRIZ DE RIESGO'!#REF!,"")</f>
        <v>#REF!</v>
      </c>
      <c r="O18" s="68" t="e">
        <f>IF(CONCATENATE($B$15,$N$14)='MATRIZ DE RIESGO'!#REF!,'MATRIZ DE RIESGO'!#REF!,"")</f>
        <v>#REF!</v>
      </c>
      <c r="P18" s="68" t="e">
        <f>IF(CONCATENATE($B$15,$N$14)='MATRIZ DE RIESGO'!#REF!,'MATRIZ DE RIESGO'!#REF!,"")</f>
        <v>#REF!</v>
      </c>
      <c r="Q18" s="68" t="e">
        <f>IF(CONCATENATE($B$15,$N$14)='MATRIZ DE RIESGO'!#REF!,'MATRIZ DE RIESGO'!#REF!,"")</f>
        <v>#REF!</v>
      </c>
      <c r="R18" s="69" t="e">
        <f>IF(CONCATENATE($B$15,$N$14)='MATRIZ DE RIESGO'!#REF!,'MATRIZ DE RIESGO'!#REF!,"")</f>
        <v>#REF!</v>
      </c>
      <c r="S18" s="70" t="e">
        <f>IF(CONCATENATE($B$15,$S$14)='MATRIZ DE RIESGO'!#REF!,'MATRIZ DE RIESGO'!#REF!,"")</f>
        <v>#REF!</v>
      </c>
      <c r="T18" s="71" t="e">
        <f>IF(CONCATENATE($B$15,$S$14)='MATRIZ DE RIESGO'!#REF!,'MATRIZ DE RIESGO'!#REF!,"")</f>
        <v>#REF!</v>
      </c>
      <c r="U18" s="71" t="e">
        <f>IF(CONCATENATE($B$15,$S$14)='MATRIZ DE RIESGO'!#REF!,'MATRIZ DE RIESGO'!#REF!,"")</f>
        <v>#REF!</v>
      </c>
      <c r="V18" s="71" t="e">
        <f>IF(CONCATENATE($B$15,$S$14)='MATRIZ DE RIESGO'!#REF!,'MATRIZ DE RIESGO'!#REF!,"")</f>
        <v>#REF!</v>
      </c>
      <c r="W18" s="72" t="e">
        <f>IF(CONCATENATE($B$15,$S$14)='MATRIZ DE RIESGO'!#REF!,'MATRIZ DE RIESGO'!#REF!,"")</f>
        <v>#REF!</v>
      </c>
    </row>
    <row r="19" spans="2:23" ht="16.5" customHeight="1" x14ac:dyDescent="0.15">
      <c r="B19" s="219"/>
      <c r="C19" s="220"/>
      <c r="D19" s="73" t="e">
        <f>IF(CONCATENATE($B$15,$D$14)='MATRIZ DE RIESGO'!#REF!,'MATRIZ DE RIESGO'!#REF!,"")</f>
        <v>#REF!</v>
      </c>
      <c r="E19" s="74" t="e">
        <f>IF(CONCATENATE($B$15,$D$14)='MATRIZ DE RIESGO'!#REF!,'MATRIZ DE RIESGO'!#REF!,"")</f>
        <v>#REF!</v>
      </c>
      <c r="F19" s="74" t="e">
        <f>IF(CONCATENATE($B$15,$D$14)='MATRIZ DE RIESGO'!#REF!,'MATRIZ DE RIESGO'!#REF!,"")</f>
        <v>#REF!</v>
      </c>
      <c r="G19" s="74" t="e">
        <f>IF(CONCATENATE($B$15,$D$14)='MATRIZ DE RIESGO'!#REF!,'MATRIZ DE RIESGO'!#REF!,"")</f>
        <v>#REF!</v>
      </c>
      <c r="H19" s="69" t="e">
        <f>IF(CONCATENATE($B$15,$D$14)='MATRIZ DE RIESGO'!#REF!,'MATRIZ DE RIESGO'!#REF!,"")</f>
        <v>#REF!</v>
      </c>
      <c r="I19" s="73" t="e">
        <f>IF(CONCATENATE($B$15,$I$14)='MATRIZ DE RIESGO'!#REF!,'MATRIZ DE RIESGO'!#REF!,"")</f>
        <v>#REF!</v>
      </c>
      <c r="J19" s="74" t="e">
        <f>IF(CONCATENATE($B$15,$I$14)='MATRIZ DE RIESGO'!#REF!,'MATRIZ DE RIESGO'!#REF!,"")</f>
        <v>#REF!</v>
      </c>
      <c r="K19" s="74" t="e">
        <f>IF(CONCATENATE($B$15,$I$14)='MATRIZ DE RIESGO'!#REF!,'MATRIZ DE RIESGO'!#REF!,"")</f>
        <v>#REF!</v>
      </c>
      <c r="L19" s="74" t="e">
        <f>IF(CONCATENATE($B$15,$I$14)='MATRIZ DE RIESGO'!#REF!,'MATRIZ DE RIESGO'!#REF!,"")</f>
        <v>#REF!</v>
      </c>
      <c r="M19" s="69" t="e">
        <f>IF(CONCATENATE($B$15,$I$14)='MATRIZ DE RIESGO'!#REF!,'MATRIZ DE RIESGO'!#REF!,"")</f>
        <v>#REF!</v>
      </c>
      <c r="N19" s="73" t="e">
        <f>IF(CONCATENATE($B$15,$N$14)='MATRIZ DE RIESGO'!#REF!,'MATRIZ DE RIESGO'!#REF!,"")</f>
        <v>#REF!</v>
      </c>
      <c r="O19" s="74" t="e">
        <f>IF(CONCATENATE($B$15,$N$14)='MATRIZ DE RIESGO'!#REF!,'MATRIZ DE RIESGO'!#REF!,"")</f>
        <v>#REF!</v>
      </c>
      <c r="P19" s="74" t="e">
        <f>IF(CONCATENATE($B$15,$N$14)='MATRIZ DE RIESGO'!#REF!,'MATRIZ DE RIESGO'!#REF!,"")</f>
        <v>#REF!</v>
      </c>
      <c r="Q19" s="74" t="e">
        <f>IF(CONCATENATE($B$15,$N$14)='MATRIZ DE RIESGO'!#REF!,'MATRIZ DE RIESGO'!#REF!,"")</f>
        <v>#REF!</v>
      </c>
      <c r="R19" s="69" t="e">
        <f>IF(CONCATENATE($B$15,$N$14)='MATRIZ DE RIESGO'!#REF!,'MATRIZ DE RIESGO'!#REF!,"")</f>
        <v>#REF!</v>
      </c>
      <c r="S19" s="75" t="e">
        <f>IF(CONCATENATE($B$15,$S$14)='MATRIZ DE RIESGO'!#REF!,'MATRIZ DE RIESGO'!#REF!,"")</f>
        <v>#REF!</v>
      </c>
      <c r="T19" s="76" t="e">
        <f>IF(CONCATENATE($B$15,$S$14)='MATRIZ DE RIESGO'!#REF!,'MATRIZ DE RIESGO'!#REF!,"")</f>
        <v>#REF!</v>
      </c>
      <c r="U19" s="76" t="e">
        <f>IF(CONCATENATE($B$15,$S$14)='MATRIZ DE RIESGO'!#REF!,'MATRIZ DE RIESGO'!#REF!,"")</f>
        <v>#REF!</v>
      </c>
      <c r="V19" s="76" t="e">
        <f>IF(CONCATENATE($B$15,$S$14)='MATRIZ DE RIESGO'!#REF!,'MATRIZ DE RIESGO'!#REF!,"")</f>
        <v>#REF!</v>
      </c>
      <c r="W19" s="72" t="e">
        <f>IF(CONCATENATE($B$15,$S$14)='MATRIZ DE RIESGO'!#REF!,'MATRIZ DE RIESGO'!#REF!,"")</f>
        <v>#REF!</v>
      </c>
    </row>
    <row r="20" spans="2:23" ht="16.5" customHeight="1" x14ac:dyDescent="0.15">
      <c r="B20" s="215" t="s">
        <v>135</v>
      </c>
      <c r="C20" s="221"/>
      <c r="D20" s="67" t="str">
        <f>IF(CONCATENATE($B$20,$D$14)='MATRIZ DE RIESGO'!$AF$11,'MATRIZ DE RIESGO'!$B$11,"")</f>
        <v/>
      </c>
      <c r="E20" s="62" t="e">
        <f>IF(CONCATENATE($B$20,$D$14)='MATRIZ DE RIESGO'!#REF!,'MATRIZ DE RIESGO'!#REF!,"")</f>
        <v>#REF!</v>
      </c>
      <c r="F20" s="62" t="e">
        <f>IF(CONCATENATE($B$20,$D$14)='MATRIZ DE RIESGO'!#REF!,'MATRIZ DE RIESGO'!#REF!,"")</f>
        <v>#REF!</v>
      </c>
      <c r="G20" s="62" t="e">
        <f>IF(CONCATENATE($B$20,$D$14)='MATRIZ DE RIESGO'!#REF!,'MATRIZ DE RIESGO'!#REF!,"")</f>
        <v>#REF!</v>
      </c>
      <c r="H20" s="63" t="e">
        <f>IF(CONCATENATE($B$20,$D$14)='MATRIZ DE RIESGO'!#REF!,'MATRIZ DE RIESGO'!#REF!,"")</f>
        <v>#REF!</v>
      </c>
      <c r="I20" s="64" t="str">
        <f>IF(CONCATENATE($B$20,$I$14)='MATRIZ DE RIESGO'!$AF$11,'MATRIZ DE RIESGO'!$B$11,"")</f>
        <v/>
      </c>
      <c r="J20" s="65" t="e">
        <f>IF(CONCATENATE($B$20,$I$14)='MATRIZ DE RIESGO'!#REF!,'MATRIZ DE RIESGO'!#REF!,"")</f>
        <v>#REF!</v>
      </c>
      <c r="K20" s="65" t="e">
        <f>IF(CONCATENATE($B$20,$I$14)='MATRIZ DE RIESGO'!#REF!,'MATRIZ DE RIESGO'!#REF!,"")</f>
        <v>#REF!</v>
      </c>
      <c r="L20" s="65" t="e">
        <f>IF(CONCATENATE($B$20,$I$14)='MATRIZ DE RIESGO'!#REF!,'MATRIZ DE RIESGO'!#REF!,"")</f>
        <v>#REF!</v>
      </c>
      <c r="M20" s="66" t="e">
        <f>IF(CONCATENATE($B$20,$I$14)='MATRIZ DE RIESGO'!#REF!,'MATRIZ DE RIESGO'!#REF!,"")</f>
        <v>#REF!</v>
      </c>
      <c r="N20" s="64" t="str">
        <f>IF(CONCATENATE($B$20,$N$14)='MATRIZ DE RIESGO'!$AF$11,'MATRIZ DE RIESGO'!$B$11,"")</f>
        <v/>
      </c>
      <c r="O20" s="65" t="e">
        <f>IF(CONCATENATE($B$20,$N$14)='MATRIZ DE RIESGO'!#REF!,'MATRIZ DE RIESGO'!#REF!,"")</f>
        <v>#REF!</v>
      </c>
      <c r="P20" s="65" t="e">
        <f>IF(CONCATENATE($B$20,$N$14)='MATRIZ DE RIESGO'!#REF!,'MATRIZ DE RIESGO'!#REF!,"")</f>
        <v>#REF!</v>
      </c>
      <c r="Q20" s="65" t="e">
        <f>IF(CONCATENATE($B$20,$N$14)='MATRIZ DE RIESGO'!#REF!,'MATRIZ DE RIESGO'!#REF!,"")</f>
        <v>#REF!</v>
      </c>
      <c r="R20" s="66" t="e">
        <f>IF(CONCATENATE($B$20,$N$14)='MATRIZ DE RIESGO'!#REF!,'MATRIZ DE RIESGO'!#REF!,"")</f>
        <v>#REF!</v>
      </c>
      <c r="S20" s="77" t="str">
        <f>IF(CONCATENATE($B$20,$S$14)='MATRIZ DE RIESGO'!$AF$11,'MATRIZ DE RIESGO'!$B$11,"")</f>
        <v/>
      </c>
      <c r="T20" s="77" t="e">
        <f>IF(CONCATENATE($B$20,$S$14)='MATRIZ DE RIESGO'!#REF!,'MATRIZ DE RIESGO'!#REF!,"")</f>
        <v>#REF!</v>
      </c>
      <c r="U20" s="77" t="e">
        <f>IF(CONCATENATE($B$20,$S$14)='MATRIZ DE RIESGO'!#REF!,'MATRIZ DE RIESGO'!#REF!,"")</f>
        <v>#REF!</v>
      </c>
      <c r="V20" s="77" t="e">
        <f>IF(CONCATENATE($B$20,$S$14)='MATRIZ DE RIESGO'!#REF!,'MATRIZ DE RIESGO'!#REF!,"")</f>
        <v>#REF!</v>
      </c>
      <c r="W20" s="78" t="e">
        <f>IF(CONCATENATE($B$20,$S$14)='MATRIZ DE RIESGO'!#REF!,'MATRIZ DE RIESGO'!#REF!,"")</f>
        <v>#REF!</v>
      </c>
    </row>
    <row r="21" spans="2:23" ht="16.5" customHeight="1" x14ac:dyDescent="0.15">
      <c r="B21" s="217"/>
      <c r="C21" s="224"/>
      <c r="D21" s="67" t="e">
        <f>IF(CONCATENATE($B$20,$D$14)='MATRIZ DE RIESGO'!#REF!,'MATRIZ DE RIESGO'!#REF!,"")</f>
        <v>#REF!</v>
      </c>
      <c r="E21" s="68" t="e">
        <f>IF(CONCATENATE($B$20,$D$14)='MATRIZ DE RIESGO'!#REF!,'MATRIZ DE RIESGO'!#REF!,"")</f>
        <v>#REF!</v>
      </c>
      <c r="F21" s="68" t="e">
        <f>IF(CONCATENATE($B$20,$D$14)='MATRIZ DE RIESGO'!#REF!,'MATRIZ DE RIESGO'!#REF!,"")</f>
        <v>#REF!</v>
      </c>
      <c r="G21" s="68" t="e">
        <f>IF(CONCATENATE($B$20,$D$14)='MATRIZ DE RIESGO'!#REF!,'MATRIZ DE RIESGO'!#REF!,"")</f>
        <v>#REF!</v>
      </c>
      <c r="H21" s="69" t="e">
        <f>IF(CONCATENATE($B$20,$D$14)='MATRIZ DE RIESGO'!#REF!,'MATRIZ DE RIESGO'!#REF!,"")</f>
        <v>#REF!</v>
      </c>
      <c r="I21" s="70" t="e">
        <f>IF(CONCATENATE($B$20,$I$14)='MATRIZ DE RIESGO'!#REF!,'MATRIZ DE RIESGO'!#REF!,"")</f>
        <v>#REF!</v>
      </c>
      <c r="J21" s="71" t="e">
        <f>IF(CONCATENATE($B$20,$I$14)='MATRIZ DE RIESGO'!#REF!,'MATRIZ DE RIESGO'!#REF!,"")</f>
        <v>#REF!</v>
      </c>
      <c r="K21" s="71" t="e">
        <f>IF(CONCATENATE($B$20,$I$14)='MATRIZ DE RIESGO'!#REF!,'MATRIZ DE RIESGO'!#REF!,"")</f>
        <v>#REF!</v>
      </c>
      <c r="L21" s="71" t="e">
        <f>IF(CONCATENATE($B$20,$I$14)='MATRIZ DE RIESGO'!#REF!,'MATRIZ DE RIESGO'!#REF!,"")</f>
        <v>#REF!</v>
      </c>
      <c r="M21" s="72" t="e">
        <f>IF(CONCATENATE($B$20,$I$14)='MATRIZ DE RIESGO'!#REF!,'MATRIZ DE RIESGO'!#REF!,"")</f>
        <v>#REF!</v>
      </c>
      <c r="N21" s="70" t="e">
        <f>IF(CONCATENATE($B$20,$N$14)='MATRIZ DE RIESGO'!#REF!,'MATRIZ DE RIESGO'!#REF!,"")</f>
        <v>#REF!</v>
      </c>
      <c r="O21" s="71" t="e">
        <f>IF(CONCATENATE($B$20,$N$14)='MATRIZ DE RIESGO'!#REF!,'MATRIZ DE RIESGO'!#REF!,"")</f>
        <v>#REF!</v>
      </c>
      <c r="P21" s="71" t="e">
        <f>IF(CONCATENATE($B$20,$N$14)='MATRIZ DE RIESGO'!#REF!,'MATRIZ DE RIESGO'!#REF!,"")</f>
        <v>#REF!</v>
      </c>
      <c r="Q21" s="71" t="e">
        <f>IF(CONCATENATE($B$20,$N$14)='MATRIZ DE RIESGO'!#REF!,'MATRIZ DE RIESGO'!#REF!,"")</f>
        <v>#REF!</v>
      </c>
      <c r="R21" s="72" t="e">
        <f>IF(CONCATENATE($B$20,$N$14)='MATRIZ DE RIESGO'!#REF!,'MATRIZ DE RIESGO'!#REF!,"")</f>
        <v>#REF!</v>
      </c>
      <c r="S21" s="77" t="e">
        <f>IF(CONCATENATE($B$20,$S$14)='MATRIZ DE RIESGO'!#REF!,'MATRIZ DE RIESGO'!#REF!,"")</f>
        <v>#REF!</v>
      </c>
      <c r="T21" s="77" t="e">
        <f>IF(CONCATENATE($B$20,$S$14)='MATRIZ DE RIESGO'!#REF!,'MATRIZ DE RIESGO'!#REF!,"")</f>
        <v>#REF!</v>
      </c>
      <c r="U21" s="77" t="e">
        <f>IF(CONCATENATE($B$20,$S$14)='MATRIZ DE RIESGO'!#REF!,'MATRIZ DE RIESGO'!#REF!,"")</f>
        <v>#REF!</v>
      </c>
      <c r="V21" s="77" t="e">
        <f>IF(CONCATENATE($B$20,$S$14)='MATRIZ DE RIESGO'!#REF!,'MATRIZ DE RIESGO'!#REF!,"")</f>
        <v>#REF!</v>
      </c>
      <c r="W21" s="79" t="e">
        <f>IF(CONCATENATE($B$20,$S$14)='MATRIZ DE RIESGO'!#REF!,'MATRIZ DE RIESGO'!#REF!,"")</f>
        <v>#REF!</v>
      </c>
    </row>
    <row r="22" spans="2:23" ht="16.5" customHeight="1" x14ac:dyDescent="0.15">
      <c r="B22" s="217"/>
      <c r="C22" s="224"/>
      <c r="D22" s="68" t="e">
        <f>IF(CONCATENATE($B$20,$D$14)='MATRIZ DE RIESGO'!#REF!,'MATRIZ DE RIESGO'!#REF!,"")</f>
        <v>#REF!</v>
      </c>
      <c r="E22" s="68" t="e">
        <f>IF(CONCATENATE($B$20,$D$14)='MATRIZ DE RIESGO'!#REF!,'MATRIZ DE RIESGO'!#REF!,"")</f>
        <v>#REF!</v>
      </c>
      <c r="F22" s="68" t="e">
        <f>IF(CONCATENATE($B$20,$D$14)='MATRIZ DE RIESGO'!#REF!,'MATRIZ DE RIESGO'!#REF!,"")</f>
        <v>#REF!</v>
      </c>
      <c r="G22" s="68" t="e">
        <f>IF(CONCATENATE($B$20,$D$14)='MATRIZ DE RIESGO'!#REF!,'MATRIZ DE RIESGO'!#REF!,"")</f>
        <v>#REF!</v>
      </c>
      <c r="H22" s="69" t="e">
        <f>IF(CONCATENATE($B$20,$D$14)='MATRIZ DE RIESGO'!#REF!,'MATRIZ DE RIESGO'!#REF!,"")</f>
        <v>#REF!</v>
      </c>
      <c r="I22" s="70" t="e">
        <f>IF(CONCATENATE($B$20,$I$14)='MATRIZ DE RIESGO'!#REF!,'MATRIZ DE RIESGO'!#REF!,"")</f>
        <v>#REF!</v>
      </c>
      <c r="J22" s="71" t="e">
        <f>IF(CONCATENATE($B$20,$I$14)='MATRIZ DE RIESGO'!#REF!,'MATRIZ DE RIESGO'!#REF!,"")</f>
        <v>#REF!</v>
      </c>
      <c r="K22" s="71" t="e">
        <f>IF(CONCATENATE($B$20,$I$14)='MATRIZ DE RIESGO'!#REF!,'MATRIZ DE RIESGO'!#REF!,"")</f>
        <v>#REF!</v>
      </c>
      <c r="L22" s="71" t="e">
        <f>IF(CONCATENATE($B$20,$I$14)='MATRIZ DE RIESGO'!#REF!,'MATRIZ DE RIESGO'!#REF!,"")</f>
        <v>#REF!</v>
      </c>
      <c r="M22" s="72" t="e">
        <f>IF(CONCATENATE($B$20,$I$14)='MATRIZ DE RIESGO'!#REF!,'MATRIZ DE RIESGO'!#REF!,"")</f>
        <v>#REF!</v>
      </c>
      <c r="N22" s="70" t="e">
        <f>IF(CONCATENATE($B$20,$N$14)='MATRIZ DE RIESGO'!#REF!,'MATRIZ DE RIESGO'!#REF!,"")</f>
        <v>#REF!</v>
      </c>
      <c r="O22" s="71" t="e">
        <f>IF(CONCATENATE($B$20,$N$14)='MATRIZ DE RIESGO'!#REF!,'MATRIZ DE RIESGO'!#REF!,"")</f>
        <v>#REF!</v>
      </c>
      <c r="P22" s="71" t="e">
        <f>IF(CONCATENATE($B$20,$N$14)='MATRIZ DE RIESGO'!#REF!,'MATRIZ DE RIESGO'!#REF!,"")</f>
        <v>#REF!</v>
      </c>
      <c r="Q22" s="71" t="e">
        <f>IF(CONCATENATE($B$20,$N$14)='MATRIZ DE RIESGO'!#REF!,'MATRIZ DE RIESGO'!#REF!,"")</f>
        <v>#REF!</v>
      </c>
      <c r="R22" s="72" t="e">
        <f>IF(CONCATENATE($B$20,$N$14)='MATRIZ DE RIESGO'!#REF!,'MATRIZ DE RIESGO'!#REF!,"")</f>
        <v>#REF!</v>
      </c>
      <c r="S22" s="77" t="e">
        <f>IF(CONCATENATE($B$20,$S$14)='MATRIZ DE RIESGO'!#REF!,'MATRIZ DE RIESGO'!#REF!,"")</f>
        <v>#REF!</v>
      </c>
      <c r="T22" s="77" t="e">
        <f>IF(CONCATENATE($B$20,$S$14)='MATRIZ DE RIESGO'!#REF!,'MATRIZ DE RIESGO'!#REF!,"")</f>
        <v>#REF!</v>
      </c>
      <c r="U22" s="77" t="e">
        <f>IF(CONCATENATE($B$20,$S$14)='MATRIZ DE RIESGO'!#REF!,'MATRIZ DE RIESGO'!#REF!,"")</f>
        <v>#REF!</v>
      </c>
      <c r="V22" s="77" t="e">
        <f>IF(CONCATENATE($B$20,$S$14)='MATRIZ DE RIESGO'!#REF!,'MATRIZ DE RIESGO'!#REF!,"")</f>
        <v>#REF!</v>
      </c>
      <c r="W22" s="79" t="e">
        <f>IF(CONCATENATE($B$20,$S$14)='MATRIZ DE RIESGO'!#REF!,'MATRIZ DE RIESGO'!#REF!,"")</f>
        <v>#REF!</v>
      </c>
    </row>
    <row r="23" spans="2:23" ht="16.5" customHeight="1" x14ac:dyDescent="0.15">
      <c r="B23" s="217"/>
      <c r="C23" s="224"/>
      <c r="D23" s="68" t="e">
        <f>IF(CONCATENATE($B$20,$D$14)='MATRIZ DE RIESGO'!#REF!,'MATRIZ DE RIESGO'!#REF!,"")</f>
        <v>#REF!</v>
      </c>
      <c r="E23" s="68" t="e">
        <f>IF(CONCATENATE($B$20,$D$14)='MATRIZ DE RIESGO'!#REF!,'MATRIZ DE RIESGO'!#REF!,"")</f>
        <v>#REF!</v>
      </c>
      <c r="F23" s="68" t="e">
        <f>IF(CONCATENATE($B$20,$D$14)='MATRIZ DE RIESGO'!#REF!,'MATRIZ DE RIESGO'!#REF!,"")</f>
        <v>#REF!</v>
      </c>
      <c r="G23" s="68" t="e">
        <f>IF(CONCATENATE($B$20,$D$14)='MATRIZ DE RIESGO'!#REF!,'MATRIZ DE RIESGO'!#REF!,"")</f>
        <v>#REF!</v>
      </c>
      <c r="H23" s="69" t="e">
        <f>IF(CONCATENATE($B$20,$D$14)='MATRIZ DE RIESGO'!#REF!,'MATRIZ DE RIESGO'!#REF!,"")</f>
        <v>#REF!</v>
      </c>
      <c r="I23" s="70" t="e">
        <f>IF(CONCATENATE($B$20,$I$14)='MATRIZ DE RIESGO'!#REF!,'MATRIZ DE RIESGO'!#REF!,"")</f>
        <v>#REF!</v>
      </c>
      <c r="J23" s="71" t="e">
        <f>IF(CONCATENATE($B$20,$I$14)='MATRIZ DE RIESGO'!#REF!,'MATRIZ DE RIESGO'!#REF!,"")</f>
        <v>#REF!</v>
      </c>
      <c r="K23" s="71" t="e">
        <f>IF(CONCATENATE($B$20,$I$14)='MATRIZ DE RIESGO'!#REF!,'MATRIZ DE RIESGO'!#REF!,"")</f>
        <v>#REF!</v>
      </c>
      <c r="L23" s="71" t="e">
        <f>IF(CONCATENATE($B$20,$I$14)='MATRIZ DE RIESGO'!#REF!,'MATRIZ DE RIESGO'!#REF!,"")</f>
        <v>#REF!</v>
      </c>
      <c r="M23" s="72" t="e">
        <f>IF(CONCATENATE($B$20,$I$14)='MATRIZ DE RIESGO'!#REF!,'MATRIZ DE RIESGO'!#REF!,"")</f>
        <v>#REF!</v>
      </c>
      <c r="N23" s="70" t="e">
        <f>IF(CONCATENATE($B$20,$N$14)='MATRIZ DE RIESGO'!#REF!,'MATRIZ DE RIESGO'!#REF!,"")</f>
        <v>#REF!</v>
      </c>
      <c r="O23" s="71" t="e">
        <f>IF(CONCATENATE($B$20,$N$14)='MATRIZ DE RIESGO'!#REF!,'MATRIZ DE RIESGO'!#REF!,"")</f>
        <v>#REF!</v>
      </c>
      <c r="P23" s="71" t="e">
        <f>IF(CONCATENATE($B$20,$N$14)='MATRIZ DE RIESGO'!#REF!,'MATRIZ DE RIESGO'!#REF!,"")</f>
        <v>#REF!</v>
      </c>
      <c r="Q23" s="71" t="e">
        <f>IF(CONCATENATE($B$20,$N$14)='MATRIZ DE RIESGO'!#REF!,'MATRIZ DE RIESGO'!#REF!,"")</f>
        <v>#REF!</v>
      </c>
      <c r="R23" s="72" t="e">
        <f>IF(CONCATENATE($B$20,$N$14)='MATRIZ DE RIESGO'!#REF!,'MATRIZ DE RIESGO'!#REF!,"")</f>
        <v>#REF!</v>
      </c>
      <c r="S23" s="77" t="e">
        <f>IF(CONCATENATE($B$20,$S$14)='MATRIZ DE RIESGO'!#REF!,'MATRIZ DE RIESGO'!#REF!,"")</f>
        <v>#REF!</v>
      </c>
      <c r="T23" s="77" t="e">
        <f>IF(CONCATENATE($B$20,$S$14)='MATRIZ DE RIESGO'!#REF!,'MATRIZ DE RIESGO'!#REF!,"")</f>
        <v>#REF!</v>
      </c>
      <c r="U23" s="77" t="e">
        <f>IF(CONCATENATE($B$20,$S$14)='MATRIZ DE RIESGO'!#REF!,'MATRIZ DE RIESGO'!#REF!,"")</f>
        <v>#REF!</v>
      </c>
      <c r="V23" s="77" t="e">
        <f>IF(CONCATENATE($B$20,$S$14)='MATRIZ DE RIESGO'!#REF!,'MATRIZ DE RIESGO'!#REF!,"")</f>
        <v>#REF!</v>
      </c>
      <c r="W23" s="79" t="e">
        <f>IF(CONCATENATE($B$20,$S$14)='MATRIZ DE RIESGO'!#REF!,'MATRIZ DE RIESGO'!#REF!,"")</f>
        <v>#REF!</v>
      </c>
    </row>
    <row r="24" spans="2:23" ht="16.5" customHeight="1" x14ac:dyDescent="0.15">
      <c r="B24" s="219"/>
      <c r="C24" s="225"/>
      <c r="D24" s="68" t="e">
        <f>IF(CONCATENATE($B$20,$D$14)='MATRIZ DE RIESGO'!#REF!,'MATRIZ DE RIESGO'!#REF!,"")</f>
        <v>#REF!</v>
      </c>
      <c r="E24" s="68" t="e">
        <f>IF(CONCATENATE($B$20,$D$14)='MATRIZ DE RIESGO'!#REF!,'MATRIZ DE RIESGO'!#REF!,"")</f>
        <v>#REF!</v>
      </c>
      <c r="F24" s="68" t="e">
        <f>IF(CONCATENATE($B$20,$D$14)='MATRIZ DE RIESGO'!#REF!,'MATRIZ DE RIESGO'!#REF!,"")</f>
        <v>#REF!</v>
      </c>
      <c r="G24" s="68" t="e">
        <f>IF(CONCATENATE($B$20,$D$14)='MATRIZ DE RIESGO'!#REF!,'MATRIZ DE RIESGO'!#REF!,"")</f>
        <v>#REF!</v>
      </c>
      <c r="H24" s="69" t="e">
        <f>IF(CONCATENATE($B$20,$D$14)='MATRIZ DE RIESGO'!#REF!,'MATRIZ DE RIESGO'!#REF!,"")</f>
        <v>#REF!</v>
      </c>
      <c r="I24" s="75" t="e">
        <f>IF(CONCATENATE($B$20,$I$14)='MATRIZ DE RIESGO'!#REF!,'MATRIZ DE RIESGO'!#REF!,"")</f>
        <v>#REF!</v>
      </c>
      <c r="J24" s="76" t="e">
        <f>IF(CONCATENATE($B$20,$I$14)='MATRIZ DE RIESGO'!#REF!,'MATRIZ DE RIESGO'!#REF!,"")</f>
        <v>#REF!</v>
      </c>
      <c r="K24" s="76" t="e">
        <f>IF(CONCATENATE($B$20,$I$14)='MATRIZ DE RIESGO'!#REF!,'MATRIZ DE RIESGO'!#REF!,"")</f>
        <v>#REF!</v>
      </c>
      <c r="L24" s="76" t="e">
        <f>IF(CONCATENATE($B$20,$I$14)='MATRIZ DE RIESGO'!#REF!,'MATRIZ DE RIESGO'!#REF!,"")</f>
        <v>#REF!</v>
      </c>
      <c r="M24" s="80" t="e">
        <f>IF(CONCATENATE($B$20,$I$14)='MATRIZ DE RIESGO'!#REF!,'MATRIZ DE RIESGO'!#REF!,"")</f>
        <v>#REF!</v>
      </c>
      <c r="N24" s="75" t="e">
        <f>IF(CONCATENATE($B$20,$N$14)='MATRIZ DE RIESGO'!#REF!,'MATRIZ DE RIESGO'!#REF!,"")</f>
        <v>#REF!</v>
      </c>
      <c r="O24" s="76" t="e">
        <f>IF(CONCATENATE($B$20,$N$14)='MATRIZ DE RIESGO'!#REF!,'MATRIZ DE RIESGO'!#REF!,"")</f>
        <v>#REF!</v>
      </c>
      <c r="P24" s="76" t="e">
        <f>IF(CONCATENATE($B$20,$N$14)='MATRIZ DE RIESGO'!#REF!,'MATRIZ DE RIESGO'!#REF!,"")</f>
        <v>#REF!</v>
      </c>
      <c r="Q24" s="76" t="e">
        <f>IF(CONCATENATE($B$20,$N$14)='MATRIZ DE RIESGO'!#REF!,'MATRIZ DE RIESGO'!#REF!,"")</f>
        <v>#REF!</v>
      </c>
      <c r="R24" s="80" t="e">
        <f>IF(CONCATENATE($B$20,$N$14)='MATRIZ DE RIESGO'!#REF!,'MATRIZ DE RIESGO'!#REF!,"")</f>
        <v>#REF!</v>
      </c>
      <c r="S24" s="77" t="e">
        <f>IF(CONCATENATE($B$20,$S$14)='MATRIZ DE RIESGO'!#REF!,'MATRIZ DE RIESGO'!#REF!,"")</f>
        <v>#REF!</v>
      </c>
      <c r="T24" s="77" t="e">
        <f>IF(CONCATENATE($B$20,$S$14)='MATRIZ DE RIESGO'!#REF!,'MATRIZ DE RIESGO'!#REF!,"")</f>
        <v>#REF!</v>
      </c>
      <c r="U24" s="77" t="e">
        <f>IF(CONCATENATE($B$20,$S$14)='MATRIZ DE RIESGO'!#REF!,'MATRIZ DE RIESGO'!#REF!,"")</f>
        <v>#REF!</v>
      </c>
      <c r="V24" s="77" t="e">
        <f>IF(CONCATENATE($B$20,$S$14)='MATRIZ DE RIESGO'!#REF!,'MATRIZ DE RIESGO'!#REF!,"")</f>
        <v>#REF!</v>
      </c>
      <c r="W24" s="79" t="e">
        <f>IF(CONCATENATE($B$20,$S$14)='MATRIZ DE RIESGO'!#REF!,'MATRIZ DE RIESGO'!#REF!,"")</f>
        <v>#REF!</v>
      </c>
    </row>
    <row r="25" spans="2:23" ht="16.5" customHeight="1" x14ac:dyDescent="0.15">
      <c r="B25" s="215" t="s">
        <v>136</v>
      </c>
      <c r="C25" s="221"/>
      <c r="D25" s="61" t="str">
        <f>IF(CONCATENATE($B$25,$D$14)='MATRIZ DE RIESGO'!$AF$11,'MATRIZ DE RIESGO'!$B$11,"")</f>
        <v/>
      </c>
      <c r="E25" s="62" t="e">
        <f>IF(CONCATENATE($B$25,$D$14)='MATRIZ DE RIESGO'!#REF!,'MATRIZ DE RIESGO'!#REF!,"")</f>
        <v>#REF!</v>
      </c>
      <c r="F25" s="62" t="e">
        <f>IF(CONCATENATE($B$25,$D$14)='MATRIZ DE RIESGO'!#REF!,'MATRIZ DE RIESGO'!#REF!,"")</f>
        <v>#REF!</v>
      </c>
      <c r="G25" s="62" t="e">
        <f>IF(CONCATENATE($B$25,$D$14)='MATRIZ DE RIESGO'!#REF!,'MATRIZ DE RIESGO'!#REF!,"")</f>
        <v>#REF!</v>
      </c>
      <c r="H25" s="63" t="e">
        <f>IF(CONCATENATE($B$25,$D$14)='MATRIZ DE RIESGO'!#REF!,'MATRIZ DE RIESGO'!#REF!,"")</f>
        <v>#REF!</v>
      </c>
      <c r="I25" s="64" t="str">
        <f>IF(CONCATENATE($B$25,$I$14)='MATRIZ DE RIESGO'!$AF$11,'MATRIZ DE RIESGO'!$B$11,"")</f>
        <v/>
      </c>
      <c r="J25" s="65" t="e">
        <f>IF(CONCATENATE($B$25,$I$14)='MATRIZ DE RIESGO'!#REF!,'MATRIZ DE RIESGO'!#REF!,"")</f>
        <v>#REF!</v>
      </c>
      <c r="K25" s="65" t="e">
        <f>IF(CONCATENATE($B$25,$I$14)='MATRIZ DE RIESGO'!#REF!,'MATRIZ DE RIESGO'!#REF!,"")</f>
        <v>#REF!</v>
      </c>
      <c r="L25" s="65" t="e">
        <f>IF(CONCATENATE($B$25,$I$14)='MATRIZ DE RIESGO'!#REF!,'MATRIZ DE RIESGO'!#REF!,"")</f>
        <v>#REF!</v>
      </c>
      <c r="M25" s="66" t="e">
        <f>IF(CONCATENATE($B$25,$I$14)='MATRIZ DE RIESGO'!#REF!,'MATRIZ DE RIESGO'!#REF!,"")</f>
        <v>#REF!</v>
      </c>
      <c r="N25" s="77" t="str">
        <f>IF(CONCATENATE($B$25,$N$14)='MATRIZ DE RIESGO'!$AF$11,'MATRIZ DE RIESGO'!$B$11,"")</f>
        <v/>
      </c>
      <c r="O25" s="77" t="e">
        <f>IF(CONCATENATE($B$25,$N$14)='MATRIZ DE RIESGO'!#REF!,'MATRIZ DE RIESGO'!#REF!,"")</f>
        <v>#REF!</v>
      </c>
      <c r="P25" s="77" t="e">
        <f>IF(CONCATENATE($B$25,$N$14)='MATRIZ DE RIESGO'!#REF!,'MATRIZ DE RIESGO'!#REF!,"")</f>
        <v>#REF!</v>
      </c>
      <c r="Q25" s="77" t="e">
        <f>IF(CONCATENATE($B$25,$N$14)='MATRIZ DE RIESGO'!#REF!,'MATRIZ DE RIESGO'!#REF!,"")</f>
        <v>#REF!</v>
      </c>
      <c r="R25" s="77" t="e">
        <f>IF(CONCATENATE($B$25,$N$14)='MATRIZ DE RIESGO'!#REF!,'MATRIZ DE RIESGO'!#REF!,"")</f>
        <v>#REF!</v>
      </c>
      <c r="S25" s="81" t="str">
        <f>IF(CONCATENATE($B$25,$S$14)='MATRIZ DE RIESGO'!$AF$11,'MATRIZ DE RIESGO'!$B$11,"")</f>
        <v/>
      </c>
      <c r="T25" s="82" t="e">
        <f>IF(CONCATENATE($B$25,$S$14)='MATRIZ DE RIESGO'!#REF!,'MATRIZ DE RIESGO'!#REF!,"")</f>
        <v>#REF!</v>
      </c>
      <c r="U25" s="82" t="e">
        <f>IF(CONCATENATE($B$25,$S$14)='MATRIZ DE RIESGO'!#REF!,'MATRIZ DE RIESGO'!#REF!,"")</f>
        <v>#REF!</v>
      </c>
      <c r="V25" s="82" t="e">
        <f>IF(CONCATENATE($B$25,$S$14)='MATRIZ DE RIESGO'!#REF!,'MATRIZ DE RIESGO'!#REF!,"")</f>
        <v>#REF!</v>
      </c>
      <c r="W25" s="83" t="e">
        <f>IF(CONCATENATE($B$25,$S$14)='MATRIZ DE RIESGO'!#REF!,'MATRIZ DE RIESGO'!#REF!,"")</f>
        <v>#REF!</v>
      </c>
    </row>
    <row r="26" spans="2:23" ht="16.5" customHeight="1" x14ac:dyDescent="0.15">
      <c r="B26" s="217"/>
      <c r="C26" s="224"/>
      <c r="D26" s="67" t="e">
        <f>IF(CONCATENATE($B$25,$D$14)='MATRIZ DE RIESGO'!#REF!,'MATRIZ DE RIESGO'!#REF!,"")</f>
        <v>#REF!</v>
      </c>
      <c r="E26" s="68" t="e">
        <f>IF(CONCATENATE($B$25,$D$14)='MATRIZ DE RIESGO'!#REF!,'MATRIZ DE RIESGO'!#REF!,"")</f>
        <v>#REF!</v>
      </c>
      <c r="F26" s="68" t="e">
        <f>IF(CONCATENATE($B$25,$D$14)='MATRIZ DE RIESGO'!#REF!,'MATRIZ DE RIESGO'!#REF!,"")</f>
        <v>#REF!</v>
      </c>
      <c r="G26" s="68" t="e">
        <f>IF(CONCATENATE($B$25,$D$14)='MATRIZ DE RIESGO'!#REF!,'MATRIZ DE RIESGO'!#REF!,"")</f>
        <v>#REF!</v>
      </c>
      <c r="H26" s="69" t="e">
        <f>IF(CONCATENATE($B$25,$D$14)='MATRIZ DE RIESGO'!#REF!,'MATRIZ DE RIESGO'!#REF!,"")</f>
        <v>#REF!</v>
      </c>
      <c r="I26" s="70" t="e">
        <f>IF(CONCATENATE($B$25,$I$14)='MATRIZ DE RIESGO'!#REF!,'MATRIZ DE RIESGO'!#REF!,"")</f>
        <v>#REF!</v>
      </c>
      <c r="J26" s="71" t="e">
        <f>IF(CONCATENATE($B$25,$I$14)='MATRIZ DE RIESGO'!#REF!,'MATRIZ DE RIESGO'!#REF!,"")</f>
        <v>#REF!</v>
      </c>
      <c r="K26" s="71" t="e">
        <f>IF(CONCATENATE($B$25,$I$14)='MATRIZ DE RIESGO'!#REF!,'MATRIZ DE RIESGO'!#REF!,"")</f>
        <v>#REF!</v>
      </c>
      <c r="L26" s="71" t="e">
        <f>IF(CONCATENATE($B$25,$I$14)='MATRIZ DE RIESGO'!#REF!,'MATRIZ DE RIESGO'!#REF!,"")</f>
        <v>#REF!</v>
      </c>
      <c r="M26" s="72" t="e">
        <f>IF(CONCATENATE($B$25,$I$14)='MATRIZ DE RIESGO'!#REF!,'MATRIZ DE RIESGO'!#REF!,"")</f>
        <v>#REF!</v>
      </c>
      <c r="N26" s="77" t="e">
        <f>IF(CONCATENATE($B$25,$N$14)='MATRIZ DE RIESGO'!#REF!,'MATRIZ DE RIESGO'!#REF!,"")</f>
        <v>#REF!</v>
      </c>
      <c r="O26" s="77" t="e">
        <f>IF(CONCATENATE($B$25,$N$14)='MATRIZ DE RIESGO'!#REF!,'MATRIZ DE RIESGO'!#REF!,"")</f>
        <v>#REF!</v>
      </c>
      <c r="P26" s="77" t="e">
        <f>IF(CONCATENATE($B$25,$N$14)='MATRIZ DE RIESGO'!#REF!,'MATRIZ DE RIESGO'!#REF!,"")</f>
        <v>#REF!</v>
      </c>
      <c r="Q26" s="77" t="e">
        <f>IF(CONCATENATE($B$25,$N$14)='MATRIZ DE RIESGO'!#REF!,'MATRIZ DE RIESGO'!#REF!,"")</f>
        <v>#REF!</v>
      </c>
      <c r="R26" s="77" t="e">
        <f>IF(CONCATENATE($B$25,$N$14)='MATRIZ DE RIESGO'!#REF!,'MATRIZ DE RIESGO'!#REF!,"")</f>
        <v>#REF!</v>
      </c>
      <c r="S26" s="84" t="e">
        <f>IF(CONCATENATE($B$25,$S$14)='MATRIZ DE RIESGO'!#REF!,'MATRIZ DE RIESGO'!#REF!,"")</f>
        <v>#REF!</v>
      </c>
      <c r="T26" s="85" t="e">
        <f>IF(CONCATENATE($B$25,$S$14)='MATRIZ DE RIESGO'!#REF!,'MATRIZ DE RIESGO'!#REF!,"")</f>
        <v>#REF!</v>
      </c>
      <c r="U26" s="85" t="e">
        <f>IF(CONCATENATE($B$25,$S$14)='MATRIZ DE RIESGO'!#REF!,'MATRIZ DE RIESGO'!#REF!,"")</f>
        <v>#REF!</v>
      </c>
      <c r="V26" s="85" t="e">
        <f>IF(CONCATENATE($B$25,$S$14)='MATRIZ DE RIESGO'!#REF!,'MATRIZ DE RIESGO'!#REF!,"")</f>
        <v>#REF!</v>
      </c>
      <c r="W26" s="86" t="e">
        <f>IF(CONCATENATE($B$25,$S$14)='MATRIZ DE RIESGO'!#REF!,'MATRIZ DE RIESGO'!#REF!,"")</f>
        <v>#REF!</v>
      </c>
    </row>
    <row r="27" spans="2:23" ht="16.5" customHeight="1" x14ac:dyDescent="0.15">
      <c r="B27" s="217"/>
      <c r="C27" s="224"/>
      <c r="D27" s="67" t="e">
        <f>IF(CONCATENATE($B$25,$D$14)='MATRIZ DE RIESGO'!#REF!,'MATRIZ DE RIESGO'!#REF!,"")</f>
        <v>#REF!</v>
      </c>
      <c r="E27" s="68" t="e">
        <f>IF(CONCATENATE($B$25,$D$14)='MATRIZ DE RIESGO'!#REF!,'MATRIZ DE RIESGO'!#REF!,"")</f>
        <v>#REF!</v>
      </c>
      <c r="F27" s="68" t="e">
        <f>IF(CONCATENATE($B$25,$D$14)='MATRIZ DE RIESGO'!#REF!,'MATRIZ DE RIESGO'!#REF!,"")</f>
        <v>#REF!</v>
      </c>
      <c r="G27" s="68" t="e">
        <f>IF(CONCATENATE($B$25,$D$14)='MATRIZ DE RIESGO'!#REF!,'MATRIZ DE RIESGO'!#REF!,"")</f>
        <v>#REF!</v>
      </c>
      <c r="H27" s="69" t="e">
        <f>IF(CONCATENATE($B$25,$D$14)='MATRIZ DE RIESGO'!#REF!,'MATRIZ DE RIESGO'!#REF!,"")</f>
        <v>#REF!</v>
      </c>
      <c r="I27" s="70" t="e">
        <f>IF(CONCATENATE($B$25,$I$14)='MATRIZ DE RIESGO'!#REF!,'MATRIZ DE RIESGO'!#REF!,"")</f>
        <v>#REF!</v>
      </c>
      <c r="J27" s="71" t="e">
        <f>IF(CONCATENATE($B$25,$I$14)='MATRIZ DE RIESGO'!#REF!,'MATRIZ DE RIESGO'!#REF!,"")</f>
        <v>#REF!</v>
      </c>
      <c r="K27" s="71" t="e">
        <f>IF(CONCATENATE($B$25,$I$14)='MATRIZ DE RIESGO'!#REF!,'MATRIZ DE RIESGO'!#REF!,"")</f>
        <v>#REF!</v>
      </c>
      <c r="L27" s="71" t="e">
        <f>IF(CONCATENATE($B$25,$I$14)='MATRIZ DE RIESGO'!#REF!,'MATRIZ DE RIESGO'!#REF!,"")</f>
        <v>#REF!</v>
      </c>
      <c r="M27" s="72" t="e">
        <f>IF(CONCATENATE($B$25,$I$14)='MATRIZ DE RIESGO'!#REF!,'MATRIZ DE RIESGO'!#REF!,"")</f>
        <v>#REF!</v>
      </c>
      <c r="N27" s="77" t="e">
        <f>IF(CONCATENATE($B$25,$N$14)='MATRIZ DE RIESGO'!#REF!,'MATRIZ DE RIESGO'!#REF!,"")</f>
        <v>#REF!</v>
      </c>
      <c r="O27" s="77" t="e">
        <f>IF(CONCATENATE($B$25,$N$14)='MATRIZ DE RIESGO'!#REF!,'MATRIZ DE RIESGO'!#REF!,"")</f>
        <v>#REF!</v>
      </c>
      <c r="P27" s="77" t="e">
        <f>IF(CONCATENATE($B$25,$N$14)='MATRIZ DE RIESGO'!#REF!,'MATRIZ DE RIESGO'!#REF!,"")</f>
        <v>#REF!</v>
      </c>
      <c r="Q27" s="77" t="e">
        <f>IF(CONCATENATE($B$25,$N$14)='MATRIZ DE RIESGO'!#REF!,'MATRIZ DE RIESGO'!#REF!,"")</f>
        <v>#REF!</v>
      </c>
      <c r="R27" s="77" t="e">
        <f>IF(CONCATENATE($B$25,$N$14)='MATRIZ DE RIESGO'!#REF!,'MATRIZ DE RIESGO'!#REF!,"")</f>
        <v>#REF!</v>
      </c>
      <c r="S27" s="84" t="e">
        <f>IF(CONCATENATE($B$25,$S$14)='MATRIZ DE RIESGO'!#REF!,'MATRIZ DE RIESGO'!#REF!,"")</f>
        <v>#REF!</v>
      </c>
      <c r="T27" s="85" t="e">
        <f>IF(CONCATENATE($B$25,$S$14)='MATRIZ DE RIESGO'!#REF!,'MATRIZ DE RIESGO'!#REF!,"")</f>
        <v>#REF!</v>
      </c>
      <c r="U27" s="85" t="e">
        <f>IF(CONCATENATE($B$25,$S$14)='MATRIZ DE RIESGO'!#REF!,'MATRIZ DE RIESGO'!#REF!,"")</f>
        <v>#REF!</v>
      </c>
      <c r="V27" s="85" t="e">
        <f>IF(CONCATENATE($B$25,$S$14)='MATRIZ DE RIESGO'!#REF!,'MATRIZ DE RIESGO'!#REF!,"")</f>
        <v>#REF!</v>
      </c>
      <c r="W27" s="86" t="e">
        <f>IF(CONCATENATE($B$25,$S$14)='MATRIZ DE RIESGO'!#REF!,'MATRIZ DE RIESGO'!#REF!,"")</f>
        <v>#REF!</v>
      </c>
    </row>
    <row r="28" spans="2:23" ht="16.5" customHeight="1" x14ac:dyDescent="0.15">
      <c r="B28" s="217"/>
      <c r="C28" s="224"/>
      <c r="D28" s="67" t="e">
        <f>IF(CONCATENATE($B$25,$D$14)='MATRIZ DE RIESGO'!#REF!,'MATRIZ DE RIESGO'!#REF!,"")</f>
        <v>#REF!</v>
      </c>
      <c r="E28" s="68" t="e">
        <f>IF(CONCATENATE($B$25,$D$14)='MATRIZ DE RIESGO'!#REF!,'MATRIZ DE RIESGO'!#REF!,"")</f>
        <v>#REF!</v>
      </c>
      <c r="F28" s="68" t="e">
        <f>IF(CONCATENATE($B$25,$D$14)='MATRIZ DE RIESGO'!#REF!,'MATRIZ DE RIESGO'!#REF!,"")</f>
        <v>#REF!</v>
      </c>
      <c r="G28" s="68" t="e">
        <f>IF(CONCATENATE($B$25,$D$14)='MATRIZ DE RIESGO'!#REF!,'MATRIZ DE RIESGO'!#REF!,"")</f>
        <v>#REF!</v>
      </c>
      <c r="H28" s="69" t="e">
        <f>IF(CONCATENATE($B$25,$D$14)='MATRIZ DE RIESGO'!#REF!,'MATRIZ DE RIESGO'!#REF!,"")</f>
        <v>#REF!</v>
      </c>
      <c r="I28" s="70" t="e">
        <f>IF(CONCATENATE($B$25,$I$14)='MATRIZ DE RIESGO'!#REF!,'MATRIZ DE RIESGO'!#REF!,"")</f>
        <v>#REF!</v>
      </c>
      <c r="J28" s="71" t="e">
        <f>IF(CONCATENATE($B$25,$I$14)='MATRIZ DE RIESGO'!#REF!,'MATRIZ DE RIESGO'!#REF!,"")</f>
        <v>#REF!</v>
      </c>
      <c r="K28" s="71" t="e">
        <f>IF(CONCATENATE($B$25,$I$14)='MATRIZ DE RIESGO'!#REF!,'MATRIZ DE RIESGO'!#REF!,"")</f>
        <v>#REF!</v>
      </c>
      <c r="L28" s="71" t="e">
        <f>IF(CONCATENATE($B$25,$I$14)='MATRIZ DE RIESGO'!#REF!,'MATRIZ DE RIESGO'!#REF!,"")</f>
        <v>#REF!</v>
      </c>
      <c r="M28" s="72" t="e">
        <f>IF(CONCATENATE($B$25,$I$14)='MATRIZ DE RIESGO'!#REF!,'MATRIZ DE RIESGO'!#REF!,"")</f>
        <v>#REF!</v>
      </c>
      <c r="N28" s="77" t="e">
        <f>IF(CONCATENATE($B$25,$N$14)='MATRIZ DE RIESGO'!#REF!,'MATRIZ DE RIESGO'!#REF!,"")</f>
        <v>#REF!</v>
      </c>
      <c r="O28" s="77" t="e">
        <f>IF(CONCATENATE($B$25,$N$14)='MATRIZ DE RIESGO'!#REF!,'MATRIZ DE RIESGO'!#REF!,"")</f>
        <v>#REF!</v>
      </c>
      <c r="P28" s="77" t="e">
        <f>IF(CONCATENATE($B$25,$N$14)='MATRIZ DE RIESGO'!#REF!,'MATRIZ DE RIESGO'!#REF!,"")</f>
        <v>#REF!</v>
      </c>
      <c r="Q28" s="77" t="e">
        <f>IF(CONCATENATE($B$25,$N$14)='MATRIZ DE RIESGO'!#REF!,'MATRIZ DE RIESGO'!#REF!,"")</f>
        <v>#REF!</v>
      </c>
      <c r="R28" s="77" t="e">
        <f>IF(CONCATENATE($B$25,$N$14)='MATRIZ DE RIESGO'!#REF!,'MATRIZ DE RIESGO'!#REF!,"")</f>
        <v>#REF!</v>
      </c>
      <c r="S28" s="84" t="e">
        <f>IF(CONCATENATE($B$25,$S$14)='MATRIZ DE RIESGO'!#REF!,'MATRIZ DE RIESGO'!#REF!,"")</f>
        <v>#REF!</v>
      </c>
      <c r="T28" s="85" t="e">
        <f>IF(CONCATENATE($B$25,$S$14)='MATRIZ DE RIESGO'!#REF!,'MATRIZ DE RIESGO'!#REF!,"")</f>
        <v>#REF!</v>
      </c>
      <c r="U28" s="85" t="e">
        <f>IF(CONCATENATE($B$25,$S$14)='MATRIZ DE RIESGO'!#REF!,'MATRIZ DE RIESGO'!#REF!,"")</f>
        <v>#REF!</v>
      </c>
      <c r="V28" s="85" t="e">
        <f>IF(CONCATENATE($B$25,$S$14)='MATRIZ DE RIESGO'!#REF!,'MATRIZ DE RIESGO'!#REF!,"")</f>
        <v>#REF!</v>
      </c>
      <c r="W28" s="86" t="e">
        <f>IF(CONCATENATE($B$25,$S$14)='MATRIZ DE RIESGO'!#REF!,'MATRIZ DE RIESGO'!#REF!,"")</f>
        <v>#REF!</v>
      </c>
    </row>
    <row r="29" spans="2:23" ht="16.5" customHeight="1" x14ac:dyDescent="0.15">
      <c r="B29" s="219"/>
      <c r="C29" s="225"/>
      <c r="D29" s="73" t="e">
        <f>IF(CONCATENATE($B$25,$D$14)='MATRIZ DE RIESGO'!#REF!,'MATRIZ DE RIESGO'!#REF!,"")</f>
        <v>#REF!</v>
      </c>
      <c r="E29" s="74" t="e">
        <f>IF(CONCATENATE($B$25,$D$14)='MATRIZ DE RIESGO'!#REF!,'MATRIZ DE RIESGO'!#REF!,"")</f>
        <v>#REF!</v>
      </c>
      <c r="F29" s="74" t="e">
        <f>IF(CONCATENATE($B$25,$D$14)='MATRIZ DE RIESGO'!#REF!,'MATRIZ DE RIESGO'!#REF!,"")</f>
        <v>#REF!</v>
      </c>
      <c r="G29" s="74" t="e">
        <f>IF(CONCATENATE($B$25,$D$14)='MATRIZ DE RIESGO'!#REF!,'MATRIZ DE RIESGO'!#REF!,"")</f>
        <v>#REF!</v>
      </c>
      <c r="H29" s="69" t="e">
        <f>IF(CONCATENATE($B$25,$D$14)='MATRIZ DE RIESGO'!#REF!,'MATRIZ DE RIESGO'!#REF!,"")</f>
        <v>#REF!</v>
      </c>
      <c r="I29" s="75" t="e">
        <f>IF(CONCATENATE($B$25,$I$14)='MATRIZ DE RIESGO'!#REF!,'MATRIZ DE RIESGO'!#REF!,"")</f>
        <v>#REF!</v>
      </c>
      <c r="J29" s="76" t="e">
        <f>IF(CONCATENATE($B$25,$I$14)='MATRIZ DE RIESGO'!#REF!,'MATRIZ DE RIESGO'!#REF!,"")</f>
        <v>#REF!</v>
      </c>
      <c r="K29" s="76" t="e">
        <f>IF(CONCATENATE($B$25,$I$14)='MATRIZ DE RIESGO'!#REF!,'MATRIZ DE RIESGO'!#REF!,"")</f>
        <v>#REF!</v>
      </c>
      <c r="L29" s="76" t="e">
        <f>IF(CONCATENATE($B$25,$I$14)='MATRIZ DE RIESGO'!#REF!,'MATRIZ DE RIESGO'!#REF!,"")</f>
        <v>#REF!</v>
      </c>
      <c r="M29" s="72" t="e">
        <f>IF(CONCATENATE($B$25,$I$14)='MATRIZ DE RIESGO'!#REF!,'MATRIZ DE RIESGO'!#REF!,"")</f>
        <v>#REF!</v>
      </c>
      <c r="N29" s="77" t="e">
        <f>IF(CONCATENATE($B$25,$N$14)='MATRIZ DE RIESGO'!#REF!,'MATRIZ DE RIESGO'!#REF!,"")</f>
        <v>#REF!</v>
      </c>
      <c r="O29" s="77" t="e">
        <f>IF(CONCATENATE($B$25,$N$14)='MATRIZ DE RIESGO'!#REF!,'MATRIZ DE RIESGO'!#REF!,"")</f>
        <v>#REF!</v>
      </c>
      <c r="P29" s="77" t="e">
        <f>IF(CONCATENATE($B$25,$N$14)='MATRIZ DE RIESGO'!#REF!,'MATRIZ DE RIESGO'!#REF!,"")</f>
        <v>#REF!</v>
      </c>
      <c r="Q29" s="77" t="e">
        <f>IF(CONCATENATE($B$25,$N$14)='MATRIZ DE RIESGO'!#REF!,'MATRIZ DE RIESGO'!#REF!,"")</f>
        <v>#REF!</v>
      </c>
      <c r="R29" s="77" t="e">
        <f>IF(CONCATENATE($B$25,$N$14)='MATRIZ DE RIESGO'!#REF!,'MATRIZ DE RIESGO'!#REF!,"")</f>
        <v>#REF!</v>
      </c>
      <c r="S29" s="87" t="e">
        <f>IF(CONCATENATE($B$25,$S$14)='MATRIZ DE RIESGO'!#REF!,'MATRIZ DE RIESGO'!#REF!,"")</f>
        <v>#REF!</v>
      </c>
      <c r="T29" s="88" t="e">
        <f>IF(CONCATENATE($B$25,$S$14)='MATRIZ DE RIESGO'!#REF!,'MATRIZ DE RIESGO'!#REF!,"")</f>
        <v>#REF!</v>
      </c>
      <c r="U29" s="88" t="e">
        <f>IF(CONCATENATE($B$25,$S$14)='MATRIZ DE RIESGO'!#REF!,'MATRIZ DE RIESGO'!#REF!,"")</f>
        <v>#REF!</v>
      </c>
      <c r="V29" s="88" t="e">
        <f>IF(CONCATENATE($B$25,$S$14)='MATRIZ DE RIESGO'!#REF!,'MATRIZ DE RIESGO'!#REF!,"")</f>
        <v>#REF!</v>
      </c>
      <c r="W29" s="86" t="e">
        <f>IF(CONCATENATE($B$25,$S$14)='MATRIZ DE RIESGO'!#REF!,'MATRIZ DE RIESGO'!#REF!,"")</f>
        <v>#REF!</v>
      </c>
    </row>
    <row r="30" spans="2:23" ht="16.5" customHeight="1" x14ac:dyDescent="0.15">
      <c r="B30" s="215" t="s">
        <v>137</v>
      </c>
      <c r="C30" s="216"/>
      <c r="D30" s="64" t="str">
        <f>IF(CONCATENATE($B$30,$D$14)='MATRIZ DE RIESGO'!$AF$11,'MATRIZ DE RIESGO'!$B$11,"")</f>
        <v/>
      </c>
      <c r="E30" s="65" t="e">
        <f>IF(CONCATENATE($B$30,$D$14)='MATRIZ DE RIESGO'!#REF!,'MATRIZ DE RIESGO'!#REF!,"")</f>
        <v>#REF!</v>
      </c>
      <c r="F30" s="65" t="e">
        <f>IF(CONCATENATE($B$30,$D$14)='MATRIZ DE RIESGO'!#REF!,'MATRIZ DE RIESGO'!#REF!,"")</f>
        <v>#REF!</v>
      </c>
      <c r="G30" s="65" t="e">
        <f>IF(CONCATENATE($B$30,$D$14)='MATRIZ DE RIESGO'!#REF!,'MATRIZ DE RIESGO'!#REF!,"")</f>
        <v>#REF!</v>
      </c>
      <c r="H30" s="66" t="e">
        <f>IF(CONCATENATE($B$30,$D$14)='MATRIZ DE RIESGO'!#REF!,'MATRIZ DE RIESGO'!#REF!,"")</f>
        <v>#REF!</v>
      </c>
      <c r="I30" s="89" t="str">
        <f>IF(CONCATENATE($B$30,$I$14)='MATRIZ DE RIESGO'!$AF$11,'MATRIZ DE RIESGO'!$B$11,"")</f>
        <v/>
      </c>
      <c r="J30" s="90" t="e">
        <f>IF(CONCATENATE($B$30,$I$14)='MATRIZ DE RIESGO'!#REF!,'MATRIZ DE RIESGO'!#REF!,"")</f>
        <v>#REF!</v>
      </c>
      <c r="K30" s="90" t="e">
        <f>IF(CONCATENATE($B$30,$I$14)='MATRIZ DE RIESGO'!#REF!,'MATRIZ DE RIESGO'!#REF!,"")</f>
        <v>#REF!</v>
      </c>
      <c r="L30" s="90" t="e">
        <f>IF(CONCATENATE($B$30,$I$14)='MATRIZ DE RIESGO'!#REF!,'MATRIZ DE RIESGO'!#REF!,"")</f>
        <v>#REF!</v>
      </c>
      <c r="M30" s="78" t="e">
        <f>IF(CONCATENATE($B$30,$I$14)='MATRIZ DE RIESGO'!#REF!,'MATRIZ DE RIESGO'!#REF!,"")</f>
        <v>#REF!</v>
      </c>
      <c r="N30" s="81" t="str">
        <f>IF(CONCATENATE($B$30,$N$14)='MATRIZ DE RIESGO'!$AF$11,'MATRIZ DE RIESGO'!$B$11,"")</f>
        <v/>
      </c>
      <c r="O30" s="82" t="e">
        <f>IF(CONCATENATE($B$30,$N$14)='MATRIZ DE RIESGO'!#REF!,'MATRIZ DE RIESGO'!#REF!,"")</f>
        <v>#REF!</v>
      </c>
      <c r="P30" s="82" t="e">
        <f>IF(CONCATENATE($B$30,$N$14)='MATRIZ DE RIESGO'!#REF!,'MATRIZ DE RIESGO'!#REF!,"")</f>
        <v>#REF!</v>
      </c>
      <c r="Q30" s="82" t="e">
        <f>IF(CONCATENATE($B$30,$N$14)='MATRIZ DE RIESGO'!#REF!,'MATRIZ DE RIESGO'!#REF!,"")</f>
        <v>#REF!</v>
      </c>
      <c r="R30" s="83" t="e">
        <f>IF(CONCATENATE($B$30,$N$14)='MATRIZ DE RIESGO'!#REF!,'MATRIZ DE RIESGO'!#REF!,"")</f>
        <v>#REF!</v>
      </c>
      <c r="S30" s="81" t="str">
        <f>IF(CONCATENATE($B$30,$S$14)='MATRIZ DE RIESGO'!$AF$11,'MATRIZ DE RIESGO'!$B$11,"")</f>
        <v/>
      </c>
      <c r="T30" s="82" t="e">
        <f>IF(CONCATENATE($B$30,$S$14)='MATRIZ DE RIESGO'!#REF!,'MATRIZ DE RIESGO'!#REF!,"")</f>
        <v>#REF!</v>
      </c>
      <c r="U30" s="82" t="e">
        <f>IF(CONCATENATE($B$30,$S$14)='MATRIZ DE RIESGO'!#REF!,'MATRIZ DE RIESGO'!#REF!,"")</f>
        <v>#REF!</v>
      </c>
      <c r="V30" s="82" t="e">
        <f>IF(CONCATENATE($B$30,$S$14)='MATRIZ DE RIESGO'!#REF!,'MATRIZ DE RIESGO'!#REF!,"")</f>
        <v>#REF!</v>
      </c>
      <c r="W30" s="83" t="e">
        <f>IF(CONCATENATE($B$30,$S$14)='MATRIZ DE RIESGO'!#REF!,'MATRIZ DE RIESGO'!#REF!,"")</f>
        <v>#REF!</v>
      </c>
    </row>
    <row r="31" spans="2:23" ht="16.5" customHeight="1" x14ac:dyDescent="0.15">
      <c r="B31" s="217"/>
      <c r="C31" s="218"/>
      <c r="D31" s="70" t="e">
        <f>IF(CONCATENATE($B$30,$D$14)='MATRIZ DE RIESGO'!#REF!,'MATRIZ DE RIESGO'!#REF!,"")</f>
        <v>#REF!</v>
      </c>
      <c r="E31" s="71" t="e">
        <f>IF(CONCATENATE($B$30,$D$14)='MATRIZ DE RIESGO'!#REF!,'MATRIZ DE RIESGO'!#REF!,"")</f>
        <v>#REF!</v>
      </c>
      <c r="F31" s="71" t="e">
        <f>IF(CONCATENATE($B$30,$D$14)='MATRIZ DE RIESGO'!#REF!,'MATRIZ DE RIESGO'!#REF!,"")</f>
        <v>#REF!</v>
      </c>
      <c r="G31" s="71" t="e">
        <f>IF(CONCATENATE($B$30,$D$14)='MATRIZ DE RIESGO'!#REF!,'MATRIZ DE RIESGO'!#REF!,"")</f>
        <v>#REF!</v>
      </c>
      <c r="H31" s="72" t="e">
        <f>IF(CONCATENATE($B$30,$D$14)='MATRIZ DE RIESGO'!#REF!,'MATRIZ DE RIESGO'!#REF!,"")</f>
        <v>#REF!</v>
      </c>
      <c r="I31" s="91" t="e">
        <f>IF(CONCATENATE($B$30,$I$14)='MATRIZ DE RIESGO'!#REF!,'MATRIZ DE RIESGO'!#REF!,"")</f>
        <v>#REF!</v>
      </c>
      <c r="J31" s="77" t="e">
        <f>IF(CONCATENATE($B$30,$I$14)='MATRIZ DE RIESGO'!#REF!,'MATRIZ DE RIESGO'!#REF!,"")</f>
        <v>#REF!</v>
      </c>
      <c r="K31" s="77" t="e">
        <f>IF(CONCATENATE($B$30,$I$14)='MATRIZ DE RIESGO'!#REF!,'MATRIZ DE RIESGO'!#REF!,"")</f>
        <v>#REF!</v>
      </c>
      <c r="L31" s="77" t="e">
        <f>IF(CONCATENATE($B$30,$I$14)='MATRIZ DE RIESGO'!#REF!,'MATRIZ DE RIESGO'!#REF!,"")</f>
        <v>#REF!</v>
      </c>
      <c r="M31" s="79" t="e">
        <f>IF(CONCATENATE($B$30,$I$14)='MATRIZ DE RIESGO'!#REF!,'MATRIZ DE RIESGO'!#REF!,"")</f>
        <v>#REF!</v>
      </c>
      <c r="N31" s="84" t="e">
        <f>IF(CONCATENATE($B$30,$N$14)='MATRIZ DE RIESGO'!#REF!,'MATRIZ DE RIESGO'!#REF!,"")</f>
        <v>#REF!</v>
      </c>
      <c r="O31" s="85" t="e">
        <f>IF(CONCATENATE($B$30,$N$14)='MATRIZ DE RIESGO'!#REF!,'MATRIZ DE RIESGO'!#REF!,"")</f>
        <v>#REF!</v>
      </c>
      <c r="P31" s="85" t="e">
        <f>IF(CONCATENATE($B$30,$N$14)='MATRIZ DE RIESGO'!#REF!,'MATRIZ DE RIESGO'!#REF!,"")</f>
        <v>#REF!</v>
      </c>
      <c r="Q31" s="85" t="e">
        <f>IF(CONCATENATE($B$30,$N$14)='MATRIZ DE RIESGO'!#REF!,'MATRIZ DE RIESGO'!#REF!,"")</f>
        <v>#REF!</v>
      </c>
      <c r="R31" s="86" t="e">
        <f>IF(CONCATENATE($B$30,$N$14)='MATRIZ DE RIESGO'!#REF!,'MATRIZ DE RIESGO'!#REF!,"")</f>
        <v>#REF!</v>
      </c>
      <c r="S31" s="84" t="e">
        <f>IF(CONCATENATE($B$30,$S$14)='MATRIZ DE RIESGO'!#REF!,'MATRIZ DE RIESGO'!#REF!,"")</f>
        <v>#REF!</v>
      </c>
      <c r="T31" s="85" t="e">
        <f>IF(CONCATENATE($B$30,$S$14)='MATRIZ DE RIESGO'!#REF!,'MATRIZ DE RIESGO'!#REF!,"")</f>
        <v>#REF!</v>
      </c>
      <c r="U31" s="85" t="e">
        <f>IF(CONCATENATE($B$30,$S$14)='MATRIZ DE RIESGO'!#REF!,'MATRIZ DE RIESGO'!#REF!,"")</f>
        <v>#REF!</v>
      </c>
      <c r="V31" s="85" t="e">
        <f>IF(CONCATENATE($B$30,$S$14)='MATRIZ DE RIESGO'!#REF!,'MATRIZ DE RIESGO'!#REF!,"")</f>
        <v>#REF!</v>
      </c>
      <c r="W31" s="86" t="e">
        <f>IF(CONCATENATE($B$30,$S$14)='MATRIZ DE RIESGO'!#REF!,'MATRIZ DE RIESGO'!#REF!,"")</f>
        <v>#REF!</v>
      </c>
    </row>
    <row r="32" spans="2:23" ht="16.5" customHeight="1" x14ac:dyDescent="0.15">
      <c r="B32" s="217"/>
      <c r="C32" s="218"/>
      <c r="D32" s="70" t="e">
        <f>IF(CONCATENATE($B$30,$D$14)='MATRIZ DE RIESGO'!#REF!,'MATRIZ DE RIESGO'!#REF!,"")</f>
        <v>#REF!</v>
      </c>
      <c r="E32" s="71" t="e">
        <f>IF(CONCATENATE($B$30,$D$14)='MATRIZ DE RIESGO'!#REF!,'MATRIZ DE RIESGO'!#REF!,"")</f>
        <v>#REF!</v>
      </c>
      <c r="F32" s="71" t="e">
        <f>IF(CONCATENATE($B$30,$D$14)='MATRIZ DE RIESGO'!#REF!,'MATRIZ DE RIESGO'!#REF!,"")</f>
        <v>#REF!</v>
      </c>
      <c r="G32" s="71" t="e">
        <f>IF(CONCATENATE($B$30,$D$14)='MATRIZ DE RIESGO'!#REF!,'MATRIZ DE RIESGO'!#REF!,"")</f>
        <v>#REF!</v>
      </c>
      <c r="H32" s="72" t="e">
        <f>IF(CONCATENATE($B$30,$D$14)='MATRIZ DE RIESGO'!#REF!,'MATRIZ DE RIESGO'!#REF!,"")</f>
        <v>#REF!</v>
      </c>
      <c r="I32" s="91" t="e">
        <f>IF(CONCATENATE($B$30,$I$14)='MATRIZ DE RIESGO'!#REF!,'MATRIZ DE RIESGO'!#REF!,"")</f>
        <v>#REF!</v>
      </c>
      <c r="J32" s="77" t="e">
        <f>IF(CONCATENATE($B$30,$I$14)='MATRIZ DE RIESGO'!#REF!,'MATRIZ DE RIESGO'!#REF!,"")</f>
        <v>#REF!</v>
      </c>
      <c r="K32" s="77" t="e">
        <f>IF(CONCATENATE($B$30,$I$14)='MATRIZ DE RIESGO'!#REF!,'MATRIZ DE RIESGO'!#REF!,"")</f>
        <v>#REF!</v>
      </c>
      <c r="L32" s="77" t="e">
        <f>IF(CONCATENATE($B$30,$I$14)='MATRIZ DE RIESGO'!#REF!,'MATRIZ DE RIESGO'!#REF!,"")</f>
        <v>#REF!</v>
      </c>
      <c r="M32" s="79" t="e">
        <f>IF(CONCATENATE($B$30,$I$14)='MATRIZ DE RIESGO'!#REF!,'MATRIZ DE RIESGO'!#REF!,"")</f>
        <v>#REF!</v>
      </c>
      <c r="N32" s="84" t="e">
        <f>IF(CONCATENATE($B$30,$N$14)='MATRIZ DE RIESGO'!#REF!,'MATRIZ DE RIESGO'!#REF!,"")</f>
        <v>#REF!</v>
      </c>
      <c r="O32" s="85" t="e">
        <f>IF(CONCATENATE($B$30,$N$14)='MATRIZ DE RIESGO'!#REF!,'MATRIZ DE RIESGO'!#REF!,"")</f>
        <v>#REF!</v>
      </c>
      <c r="P32" s="85" t="e">
        <f>IF(CONCATENATE($B$30,$N$14)='MATRIZ DE RIESGO'!#REF!,'MATRIZ DE RIESGO'!#REF!,"")</f>
        <v>#REF!</v>
      </c>
      <c r="Q32" s="85" t="e">
        <f>IF(CONCATENATE($B$30,$N$14)='MATRIZ DE RIESGO'!#REF!,'MATRIZ DE RIESGO'!#REF!,"")</f>
        <v>#REF!</v>
      </c>
      <c r="R32" s="86" t="e">
        <f>IF(CONCATENATE($B$30,$N$14)='MATRIZ DE RIESGO'!#REF!,'MATRIZ DE RIESGO'!#REF!,"")</f>
        <v>#REF!</v>
      </c>
      <c r="S32" s="84" t="e">
        <f>IF(CONCATENATE($B$30,$S$14)='MATRIZ DE RIESGO'!#REF!,'MATRIZ DE RIESGO'!#REF!,"")</f>
        <v>#REF!</v>
      </c>
      <c r="T32" s="85" t="e">
        <f>IF(CONCATENATE($B$30,$S$14)='MATRIZ DE RIESGO'!#REF!,'MATRIZ DE RIESGO'!#REF!,"")</f>
        <v>#REF!</v>
      </c>
      <c r="U32" s="85" t="e">
        <f>IF(CONCATENATE($B$30,$S$14)='MATRIZ DE RIESGO'!#REF!,'MATRIZ DE RIESGO'!#REF!,"")</f>
        <v>#REF!</v>
      </c>
      <c r="V32" s="85" t="e">
        <f>IF(CONCATENATE($B$30,$S$14)='MATRIZ DE RIESGO'!#REF!,'MATRIZ DE RIESGO'!#REF!,"")</f>
        <v>#REF!</v>
      </c>
      <c r="W32" s="86" t="e">
        <f>IF(CONCATENATE($B$30,$S$14)='MATRIZ DE RIESGO'!#REF!,'MATRIZ DE RIESGO'!#REF!,"")</f>
        <v>#REF!</v>
      </c>
    </row>
    <row r="33" spans="2:23" ht="16.5" customHeight="1" x14ac:dyDescent="0.15">
      <c r="B33" s="217"/>
      <c r="C33" s="218"/>
      <c r="D33" s="70" t="e">
        <f>IF(CONCATENATE($B$30,$D$14)='MATRIZ DE RIESGO'!#REF!,'MATRIZ DE RIESGO'!#REF!,"")</f>
        <v>#REF!</v>
      </c>
      <c r="E33" s="71" t="e">
        <f>IF(CONCATENATE($B$30,$D$14)='MATRIZ DE RIESGO'!#REF!,'MATRIZ DE RIESGO'!#REF!,"")</f>
        <v>#REF!</v>
      </c>
      <c r="F33" s="71" t="e">
        <f>IF(CONCATENATE($B$30,$D$14)='MATRIZ DE RIESGO'!#REF!,'MATRIZ DE RIESGO'!#REF!,"")</f>
        <v>#REF!</v>
      </c>
      <c r="G33" s="71" t="e">
        <f>IF(CONCATENATE($B$30,$D$14)='MATRIZ DE RIESGO'!#REF!,'MATRIZ DE RIESGO'!#REF!,"")</f>
        <v>#REF!</v>
      </c>
      <c r="H33" s="72" t="e">
        <f>IF(CONCATENATE($B$30,$D$14)='MATRIZ DE RIESGO'!#REF!,'MATRIZ DE RIESGO'!#REF!,"")</f>
        <v>#REF!</v>
      </c>
      <c r="I33" s="91" t="e">
        <f>IF(CONCATENATE($B$30,$I$14)='MATRIZ DE RIESGO'!#REF!,'MATRIZ DE RIESGO'!#REF!,"")</f>
        <v>#REF!</v>
      </c>
      <c r="J33" s="77" t="e">
        <f>IF(CONCATENATE($B$30,$I$14)='MATRIZ DE RIESGO'!#REF!,'MATRIZ DE RIESGO'!#REF!,"")</f>
        <v>#REF!</v>
      </c>
      <c r="K33" s="77" t="e">
        <f>IF(CONCATENATE($B$30,$I$14)='MATRIZ DE RIESGO'!#REF!,'MATRIZ DE RIESGO'!#REF!,"")</f>
        <v>#REF!</v>
      </c>
      <c r="L33" s="77" t="e">
        <f>IF(CONCATENATE($B$30,$I$14)='MATRIZ DE RIESGO'!#REF!,'MATRIZ DE RIESGO'!#REF!,"")</f>
        <v>#REF!</v>
      </c>
      <c r="M33" s="79" t="e">
        <f>IF(CONCATENATE($B$30,$I$14)='MATRIZ DE RIESGO'!#REF!,'MATRIZ DE RIESGO'!#REF!,"")</f>
        <v>#REF!</v>
      </c>
      <c r="N33" s="84" t="e">
        <f>IF(CONCATENATE($B$30,$N$14)='MATRIZ DE RIESGO'!#REF!,'MATRIZ DE RIESGO'!#REF!,"")</f>
        <v>#REF!</v>
      </c>
      <c r="O33" s="85" t="e">
        <f>IF(CONCATENATE($B$30,$N$14)='MATRIZ DE RIESGO'!#REF!,'MATRIZ DE RIESGO'!#REF!,"")</f>
        <v>#REF!</v>
      </c>
      <c r="P33" s="85" t="e">
        <f>IF(CONCATENATE($B$30,$N$14)='MATRIZ DE RIESGO'!#REF!,'MATRIZ DE RIESGO'!#REF!,"")</f>
        <v>#REF!</v>
      </c>
      <c r="Q33" s="85" t="e">
        <f>IF(CONCATENATE($B$30,$N$14)='MATRIZ DE RIESGO'!#REF!,'MATRIZ DE RIESGO'!#REF!,"")</f>
        <v>#REF!</v>
      </c>
      <c r="R33" s="86" t="e">
        <f>IF(CONCATENATE($B$30,$N$14)='MATRIZ DE RIESGO'!#REF!,'MATRIZ DE RIESGO'!#REF!,"")</f>
        <v>#REF!</v>
      </c>
      <c r="S33" s="84" t="e">
        <f>IF(CONCATENATE($B$30,$S$14)='MATRIZ DE RIESGO'!#REF!,'MATRIZ DE RIESGO'!#REF!,"")</f>
        <v>#REF!</v>
      </c>
      <c r="T33" s="85" t="e">
        <f>IF(CONCATENATE($B$30,$S$14)='MATRIZ DE RIESGO'!#REF!,'MATRIZ DE RIESGO'!#REF!,"")</f>
        <v>#REF!</v>
      </c>
      <c r="U33" s="85" t="e">
        <f>IF(CONCATENATE($B$30,$S$14)='MATRIZ DE RIESGO'!#REF!,'MATRIZ DE RIESGO'!#REF!,"")</f>
        <v>#REF!</v>
      </c>
      <c r="V33" s="85" t="e">
        <f>IF(CONCATENATE($B$30,$S$14)='MATRIZ DE RIESGO'!#REF!,'MATRIZ DE RIESGO'!#REF!,"")</f>
        <v>#REF!</v>
      </c>
      <c r="W33" s="86" t="e">
        <f>IF(CONCATENATE($B$30,$S$14)='MATRIZ DE RIESGO'!#REF!,'MATRIZ DE RIESGO'!#REF!,"")</f>
        <v>#REF!</v>
      </c>
    </row>
    <row r="34" spans="2:23" ht="16.5" customHeight="1" x14ac:dyDescent="0.15">
      <c r="B34" s="219"/>
      <c r="C34" s="220"/>
      <c r="D34" s="75" t="e">
        <f>IF(CONCATENATE($B$30,$D$14)='MATRIZ DE RIESGO'!#REF!,'MATRIZ DE RIESGO'!#REF!,"")</f>
        <v>#REF!</v>
      </c>
      <c r="E34" s="76" t="e">
        <f>IF(CONCATENATE($B$30,$D$14)='MATRIZ DE RIESGO'!#REF!,'MATRIZ DE RIESGO'!#REF!,"")</f>
        <v>#REF!</v>
      </c>
      <c r="F34" s="76" t="e">
        <f>IF(CONCATENATE($B$30,$D$14)='MATRIZ DE RIESGO'!#REF!,'MATRIZ DE RIESGO'!#REF!,"")</f>
        <v>#REF!</v>
      </c>
      <c r="G34" s="76" t="e">
        <f>IF(CONCATENATE($B$30,$D$14)='MATRIZ DE RIESGO'!#REF!,'MATRIZ DE RIESGO'!#REF!,"")</f>
        <v>#REF!</v>
      </c>
      <c r="H34" s="80" t="e">
        <f>IF(CONCATENATE($B$30,$D$14)='MATRIZ DE RIESGO'!#REF!,'MATRIZ DE RIESGO'!#REF!,"")</f>
        <v>#REF!</v>
      </c>
      <c r="I34" s="92" t="e">
        <f>IF(CONCATENATE($B$30,$I$14)='MATRIZ DE RIESGO'!#REF!,'MATRIZ DE RIESGO'!#REF!,"")</f>
        <v>#REF!</v>
      </c>
      <c r="J34" s="93" t="e">
        <f>IF(CONCATENATE($B$30,$I$14)='MATRIZ DE RIESGO'!#REF!,'MATRIZ DE RIESGO'!#REF!,"")</f>
        <v>#REF!</v>
      </c>
      <c r="K34" s="93" t="e">
        <f>IF(CONCATENATE($B$30,$I$14)='MATRIZ DE RIESGO'!#REF!,'MATRIZ DE RIESGO'!#REF!,"")</f>
        <v>#REF!</v>
      </c>
      <c r="L34" s="93" t="e">
        <f>IF(CONCATENATE($B$30,$I$14)='MATRIZ DE RIESGO'!#REF!,'MATRIZ DE RIESGO'!#REF!,"")</f>
        <v>#REF!</v>
      </c>
      <c r="M34" s="94" t="e">
        <f>IF(CONCATENATE($B$30,$I$14)='MATRIZ DE RIESGO'!#REF!,'MATRIZ DE RIESGO'!#REF!,"")</f>
        <v>#REF!</v>
      </c>
      <c r="N34" s="87" t="e">
        <f>IF(CONCATENATE($B$30,$N$14)='MATRIZ DE RIESGO'!#REF!,'MATRIZ DE RIESGO'!#REF!,"")</f>
        <v>#REF!</v>
      </c>
      <c r="O34" s="88" t="e">
        <f>IF(CONCATENATE($B$30,$N$14)='MATRIZ DE RIESGO'!#REF!,'MATRIZ DE RIESGO'!#REF!,"")</f>
        <v>#REF!</v>
      </c>
      <c r="P34" s="88" t="e">
        <f>IF(CONCATENATE($B$30,$N$14)='MATRIZ DE RIESGO'!#REF!,'MATRIZ DE RIESGO'!#REF!,"")</f>
        <v>#REF!</v>
      </c>
      <c r="Q34" s="88" t="e">
        <f>IF(CONCATENATE($B$30,$N$14)='MATRIZ DE RIESGO'!#REF!,'MATRIZ DE RIESGO'!#REF!,"")</f>
        <v>#REF!</v>
      </c>
      <c r="R34" s="86" t="e">
        <f>IF(CONCATENATE($B$30,$N$14)='MATRIZ DE RIESGO'!#REF!,'MATRIZ DE RIESGO'!#REF!,"")</f>
        <v>#REF!</v>
      </c>
      <c r="S34" s="87" t="e">
        <f>IF(CONCATENATE($B$30,$S$14)='MATRIZ DE RIESGO'!#REF!,'MATRIZ DE RIESGO'!#REF!,"")</f>
        <v>#REF!</v>
      </c>
      <c r="T34" s="88" t="e">
        <f>IF(CONCATENATE($B$30,$S$14)='MATRIZ DE RIESGO'!#REF!,'MATRIZ DE RIESGO'!#REF!,"")</f>
        <v>#REF!</v>
      </c>
      <c r="U34" s="88" t="e">
        <f>IF(CONCATENATE($B$30,$S$14)='MATRIZ DE RIESGO'!#REF!,'MATRIZ DE RIESGO'!#REF!,"")</f>
        <v>#REF!</v>
      </c>
      <c r="V34" s="88" t="e">
        <f>IF(CONCATENATE($B$30,$S$14)='MATRIZ DE RIESGO'!#REF!,'MATRIZ DE RIESGO'!#REF!,"")</f>
        <v>#REF!</v>
      </c>
      <c r="W34" s="86" t="e">
        <f>IF(CONCATENATE($B$30,$S$14)='MATRIZ DE RIESGO'!#REF!,'MATRIZ DE RIESGO'!#REF!,"")</f>
        <v>#REF!</v>
      </c>
    </row>
    <row r="35" spans="2:23" x14ac:dyDescent="0.15"/>
    <row r="36" spans="2:23" x14ac:dyDescent="0.15"/>
    <row r="37" spans="2:23" ht="27" customHeight="1" x14ac:dyDescent="0.15">
      <c r="B37" s="213" t="s">
        <v>84</v>
      </c>
      <c r="C37" s="213"/>
      <c r="D37" s="213"/>
      <c r="E37" s="213"/>
      <c r="F37" s="213"/>
      <c r="G37" s="213"/>
      <c r="H37" s="213"/>
      <c r="I37" s="213"/>
      <c r="J37" s="213"/>
      <c r="K37" s="213"/>
      <c r="L37" s="213"/>
      <c r="M37" s="213"/>
      <c r="N37" s="213"/>
      <c r="O37" s="213"/>
      <c r="P37" s="213"/>
      <c r="Q37" s="213"/>
      <c r="R37" s="213"/>
      <c r="S37" s="213"/>
      <c r="T37" s="213"/>
      <c r="U37" s="213"/>
      <c r="V37" s="213"/>
      <c r="W37" s="213"/>
    </row>
    <row r="38" spans="2:23" x14ac:dyDescent="0.15"/>
    <row r="39" spans="2:23" ht="22.7" customHeight="1" x14ac:dyDescent="0.15">
      <c r="B39" s="214" t="s">
        <v>17</v>
      </c>
      <c r="C39" s="214"/>
      <c r="D39" s="222" t="s">
        <v>122</v>
      </c>
      <c r="E39" s="223"/>
      <c r="F39" s="223"/>
      <c r="G39" s="223"/>
      <c r="H39" s="223"/>
      <c r="I39" s="223"/>
      <c r="J39" s="223"/>
      <c r="K39" s="223"/>
      <c r="L39" s="223"/>
      <c r="M39" s="223"/>
      <c r="N39" s="223"/>
      <c r="O39" s="223"/>
      <c r="P39" s="223"/>
      <c r="Q39" s="223"/>
      <c r="R39" s="223"/>
      <c r="S39" s="223"/>
      <c r="T39" s="223"/>
      <c r="U39" s="223"/>
      <c r="V39" s="223"/>
      <c r="W39" s="223"/>
    </row>
    <row r="40" spans="2:23" ht="27" customHeight="1" x14ac:dyDescent="0.15">
      <c r="B40" s="214"/>
      <c r="C40" s="214"/>
      <c r="D40" s="215" t="s">
        <v>138</v>
      </c>
      <c r="E40" s="216"/>
      <c r="F40" s="216"/>
      <c r="G40" s="216"/>
      <c r="H40" s="221"/>
      <c r="I40" s="215" t="s">
        <v>139</v>
      </c>
      <c r="J40" s="216"/>
      <c r="K40" s="216"/>
      <c r="L40" s="216"/>
      <c r="M40" s="216"/>
      <c r="N40" s="215" t="s">
        <v>140</v>
      </c>
      <c r="O40" s="216"/>
      <c r="P40" s="216"/>
      <c r="Q40" s="216"/>
      <c r="R40" s="216"/>
      <c r="S40" s="215" t="s">
        <v>141</v>
      </c>
      <c r="T40" s="216"/>
      <c r="U40" s="216"/>
      <c r="V40" s="216"/>
      <c r="W40" s="221"/>
    </row>
    <row r="41" spans="2:23" ht="16.5" customHeight="1" x14ac:dyDescent="0.15">
      <c r="B41" s="215" t="s">
        <v>134</v>
      </c>
      <c r="C41" s="216"/>
      <c r="D41" s="61" t="str">
        <f>IF(CONCATENATE($B$41,$D$40)='MATRIZ DE RIESGO'!$BE$11,'MATRIZ DE RIESGO'!$B$11,"")</f>
        <v>R-GTI-001</v>
      </c>
      <c r="E41" s="62" t="e">
        <f>IF(CONCATENATE($B$41,$D$40)='MATRIZ DE RIESGO'!#REF!,'MATRIZ DE RIESGO'!#REF!,"")</f>
        <v>#REF!</v>
      </c>
      <c r="F41" s="62" t="e">
        <f>IF(CONCATENATE($B$41,$D$40)='MATRIZ DE RIESGO'!#REF!,'MATRIZ DE RIESGO'!#REF!,"")</f>
        <v>#REF!</v>
      </c>
      <c r="G41" s="62" t="e">
        <f>IF(CONCATENATE($B$41,$D$40)='MATRIZ DE RIESGO'!#REF!,'MATRIZ DE RIESGO'!#REF!,"")</f>
        <v>#REF!</v>
      </c>
      <c r="H41" s="63" t="e">
        <f>IF(CONCATENATE($B$41,$D$40)='MATRIZ DE RIESGO'!#REF!,'MATRIZ DE RIESGO'!#REF!,"")</f>
        <v>#REF!</v>
      </c>
      <c r="I41" s="61" t="str">
        <f>IF(CONCATENATE($B$41,$I$40)='MATRIZ DE RIESGO'!$BE$11,'MATRIZ DE RIESGO'!$B$11,"")</f>
        <v/>
      </c>
      <c r="J41" s="62" t="e">
        <f>IF(CONCATENATE($B$41,$I$40)='MATRIZ DE RIESGO'!#REF!,'MATRIZ DE RIESGO'!#REF!,"")</f>
        <v>#REF!</v>
      </c>
      <c r="K41" s="62" t="e">
        <f>IF(CONCATENATE($B$41,$I$40)='MATRIZ DE RIESGO'!#REF!,'MATRIZ DE RIESGO'!#REF!,"")</f>
        <v>#REF!</v>
      </c>
      <c r="L41" s="62" t="e">
        <f>IF(CONCATENATE($B$41,$I$40)='MATRIZ DE RIESGO'!#REF!,'MATRIZ DE RIESGO'!#REF!,"")</f>
        <v>#REF!</v>
      </c>
      <c r="M41" s="63" t="e">
        <f>IF(CONCATENATE($B$41,$I$40)='MATRIZ DE RIESGO'!#REF!,'MATRIZ DE RIESGO'!#REF!,"")</f>
        <v>#REF!</v>
      </c>
      <c r="N41" s="61" t="str">
        <f>IF(CONCATENATE($B$41,$N$40)='MATRIZ DE RIESGO'!$BE$11,'MATRIZ DE RIESGO'!$B$11,"")</f>
        <v/>
      </c>
      <c r="O41" s="62" t="e">
        <f>IF(CONCATENATE($B$41,$N$40)='MATRIZ DE RIESGO'!#REF!,'MATRIZ DE RIESGO'!#REF!,"")</f>
        <v>#REF!</v>
      </c>
      <c r="P41" s="62" t="e">
        <f>IF(CONCATENATE($B$41,$N$40)='MATRIZ DE RIESGO'!#REF!,'MATRIZ DE RIESGO'!#REF!,"")</f>
        <v>#REF!</v>
      </c>
      <c r="Q41" s="62" t="e">
        <f>IF(CONCATENATE($B$41,$N$40)='MATRIZ DE RIESGO'!#REF!,'MATRIZ DE RIESGO'!#REF!,"")</f>
        <v>#REF!</v>
      </c>
      <c r="R41" s="63" t="e">
        <f>IF(CONCATENATE($B$41,$N$40)='MATRIZ DE RIESGO'!#REF!,'MATRIZ DE RIESGO'!#REF!,"")</f>
        <v>#REF!</v>
      </c>
      <c r="S41" s="64" t="str">
        <f>IF(CONCATENATE($B$41,$S$40)='MATRIZ DE RIESGO'!$BE$11,'MATRIZ DE RIESGO'!$B$11,"")</f>
        <v/>
      </c>
      <c r="T41" s="65" t="e">
        <f>IF(CONCATENATE($B$41,$S$40)='MATRIZ DE RIESGO'!#REF!,'MATRIZ DE RIESGO'!#REF!,"")</f>
        <v>#REF!</v>
      </c>
      <c r="U41" s="65" t="e">
        <f>IF(CONCATENATE($B$41,$S$40)='MATRIZ DE RIESGO'!#REF!,'MATRIZ DE RIESGO'!#REF!,"")</f>
        <v>#REF!</v>
      </c>
      <c r="V41" s="65" t="e">
        <f>IF(CONCATENATE($B$41,$S$40)='MATRIZ DE RIESGO'!#REF!,'MATRIZ DE RIESGO'!#REF!,"")</f>
        <v>#REF!</v>
      </c>
      <c r="W41" s="66" t="e">
        <f>IF(CONCATENATE($B$41,$S$40)='MATRIZ DE RIESGO'!#REF!,'MATRIZ DE RIESGO'!#REF!,"")</f>
        <v>#REF!</v>
      </c>
    </row>
    <row r="42" spans="2:23" ht="16.5" customHeight="1" x14ac:dyDescent="0.15">
      <c r="B42" s="217"/>
      <c r="C42" s="218"/>
      <c r="D42" s="67" t="e">
        <f>IF(CONCATENATE($B$41,$D$40)='MATRIZ DE RIESGO'!#REF!,'MATRIZ DE RIESGO'!#REF!,"")</f>
        <v>#REF!</v>
      </c>
      <c r="E42" s="68" t="e">
        <f>IF(CONCATENATE($B$41,$D$40)='MATRIZ DE RIESGO'!#REF!,'MATRIZ DE RIESGO'!#REF!,"")</f>
        <v>#REF!</v>
      </c>
      <c r="F42" s="68" t="e">
        <f>IF(CONCATENATE($B$41,$D$40)='MATRIZ DE RIESGO'!#REF!,'MATRIZ DE RIESGO'!#REF!,"")</f>
        <v>#REF!</v>
      </c>
      <c r="G42" s="68" t="e">
        <f>IF(CONCATENATE($B$41,$D$40)='MATRIZ DE RIESGO'!#REF!,'MATRIZ DE RIESGO'!#REF!,"")</f>
        <v>#REF!</v>
      </c>
      <c r="H42" s="69" t="e">
        <f>IF(CONCATENATE($B$41,$D$40)='MATRIZ DE RIESGO'!#REF!,'MATRIZ DE RIESGO'!#REF!,"")</f>
        <v>#REF!</v>
      </c>
      <c r="I42" s="67" t="e">
        <f>IF(CONCATENATE($B$41,$I$40)='MATRIZ DE RIESGO'!#REF!,'MATRIZ DE RIESGO'!#REF!,"")</f>
        <v>#REF!</v>
      </c>
      <c r="J42" s="68" t="e">
        <f>IF(CONCATENATE($B$41,$I$40)='MATRIZ DE RIESGO'!#REF!,'MATRIZ DE RIESGO'!#REF!,"")</f>
        <v>#REF!</v>
      </c>
      <c r="K42" s="68" t="e">
        <f>IF(CONCATENATE($B$41,$I$40)='MATRIZ DE RIESGO'!#REF!,'MATRIZ DE RIESGO'!#REF!,"")</f>
        <v>#REF!</v>
      </c>
      <c r="L42" s="68" t="e">
        <f>IF(CONCATENATE($B$41,$I$40)='MATRIZ DE RIESGO'!#REF!,'MATRIZ DE RIESGO'!#REF!,"")</f>
        <v>#REF!</v>
      </c>
      <c r="M42" s="69" t="e">
        <f>IF(CONCATENATE($B$41,$I$40)='MATRIZ DE RIESGO'!#REF!,'MATRIZ DE RIESGO'!#REF!,"")</f>
        <v>#REF!</v>
      </c>
      <c r="N42" s="67" t="e">
        <f>IF(CONCATENATE($B$41,$N$40)='MATRIZ DE RIESGO'!#REF!,'MATRIZ DE RIESGO'!#REF!,"")</f>
        <v>#REF!</v>
      </c>
      <c r="O42" s="68" t="e">
        <f>IF(CONCATENATE($B$41,$N$40)='MATRIZ DE RIESGO'!#REF!,'MATRIZ DE RIESGO'!#REF!,"")</f>
        <v>#REF!</v>
      </c>
      <c r="P42" s="68" t="e">
        <f>IF(CONCATENATE($B$41,$N$40)='MATRIZ DE RIESGO'!#REF!,'MATRIZ DE RIESGO'!#REF!,"")</f>
        <v>#REF!</v>
      </c>
      <c r="Q42" s="68" t="e">
        <f>IF(CONCATENATE($B$41,$N$40)='MATRIZ DE RIESGO'!#REF!,'MATRIZ DE RIESGO'!#REF!,"")</f>
        <v>#REF!</v>
      </c>
      <c r="R42" s="69" t="e">
        <f>IF(CONCATENATE($B$41,$N$40)='MATRIZ DE RIESGO'!#REF!,'MATRIZ DE RIESGO'!#REF!,"")</f>
        <v>#REF!</v>
      </c>
      <c r="S42" s="70" t="e">
        <f>IF(CONCATENATE($B$41,$S$40)='MATRIZ DE RIESGO'!#REF!,'MATRIZ DE RIESGO'!#REF!,"")</f>
        <v>#REF!</v>
      </c>
      <c r="T42" s="71" t="e">
        <f>IF(CONCATENATE($B$41,$S$40)='MATRIZ DE RIESGO'!#REF!,'MATRIZ DE RIESGO'!#REF!,"")</f>
        <v>#REF!</v>
      </c>
      <c r="U42" s="71" t="e">
        <f>IF(CONCATENATE($B$41,$S$40)='MATRIZ DE RIESGO'!#REF!,'MATRIZ DE RIESGO'!#REF!,"")</f>
        <v>#REF!</v>
      </c>
      <c r="V42" s="71" t="e">
        <f>IF(CONCATENATE($B$41,$S$40)='MATRIZ DE RIESGO'!#REF!,'MATRIZ DE RIESGO'!#REF!,"")</f>
        <v>#REF!</v>
      </c>
      <c r="W42" s="72" t="e">
        <f>IF(CONCATENATE($B$41,$S$40)='MATRIZ DE RIESGO'!#REF!,'MATRIZ DE RIESGO'!#REF!,"")</f>
        <v>#REF!</v>
      </c>
    </row>
    <row r="43" spans="2:23" ht="16.5" customHeight="1" x14ac:dyDescent="0.15">
      <c r="B43" s="217"/>
      <c r="C43" s="218"/>
      <c r="D43" s="67" t="e">
        <f>IF(CONCATENATE($B$41,$D$40)='MATRIZ DE RIESGO'!#REF!,'MATRIZ DE RIESGO'!#REF!,"")</f>
        <v>#REF!</v>
      </c>
      <c r="E43" s="68" t="e">
        <f>IF(CONCATENATE($B$41,$D$40)='MATRIZ DE RIESGO'!#REF!,'MATRIZ DE RIESGO'!#REF!,"")</f>
        <v>#REF!</v>
      </c>
      <c r="F43" s="68" t="e">
        <f>IF(CONCATENATE($B$41,$D$40)='MATRIZ DE RIESGO'!#REF!,'MATRIZ DE RIESGO'!#REF!,"")</f>
        <v>#REF!</v>
      </c>
      <c r="G43" s="68" t="e">
        <f>IF(CONCATENATE($B$41,$D$40)='MATRIZ DE RIESGO'!#REF!,'MATRIZ DE RIESGO'!#REF!,"")</f>
        <v>#REF!</v>
      </c>
      <c r="H43" s="69" t="e">
        <f>IF(CONCATENATE($B$41,$D$40)='MATRIZ DE RIESGO'!#REF!,'MATRIZ DE RIESGO'!#REF!,"")</f>
        <v>#REF!</v>
      </c>
      <c r="I43" s="67" t="e">
        <f>IF(CONCATENATE($B$41,$I$40)='MATRIZ DE RIESGO'!#REF!,'MATRIZ DE RIESGO'!#REF!,"")</f>
        <v>#REF!</v>
      </c>
      <c r="J43" s="68" t="e">
        <f>IF(CONCATENATE($B$41,$I$40)='MATRIZ DE RIESGO'!#REF!,'MATRIZ DE RIESGO'!#REF!,"")</f>
        <v>#REF!</v>
      </c>
      <c r="K43" s="68" t="e">
        <f>IF(CONCATENATE($B$41,$I$40)='MATRIZ DE RIESGO'!#REF!,'MATRIZ DE RIESGO'!#REF!,"")</f>
        <v>#REF!</v>
      </c>
      <c r="L43" s="68" t="e">
        <f>IF(CONCATENATE($B$41,$I$40)='MATRIZ DE RIESGO'!#REF!,'MATRIZ DE RIESGO'!#REF!,"")</f>
        <v>#REF!</v>
      </c>
      <c r="M43" s="69" t="e">
        <f>IF(CONCATENATE($B$41,$I$40)='MATRIZ DE RIESGO'!#REF!,'MATRIZ DE RIESGO'!#REF!,"")</f>
        <v>#REF!</v>
      </c>
      <c r="N43" s="67" t="e">
        <f>IF(CONCATENATE($B$41,$N$40)='MATRIZ DE RIESGO'!#REF!,'MATRIZ DE RIESGO'!#REF!,"")</f>
        <v>#REF!</v>
      </c>
      <c r="O43" s="68" t="e">
        <f>IF(CONCATENATE($B$41,$N$40)='MATRIZ DE RIESGO'!#REF!,'MATRIZ DE RIESGO'!#REF!,"")</f>
        <v>#REF!</v>
      </c>
      <c r="P43" s="68" t="e">
        <f>IF(CONCATENATE($B$41,$N$40)='MATRIZ DE RIESGO'!#REF!,'MATRIZ DE RIESGO'!#REF!,"")</f>
        <v>#REF!</v>
      </c>
      <c r="Q43" s="68" t="e">
        <f>IF(CONCATENATE($B$41,$N$40)='MATRIZ DE RIESGO'!#REF!,'MATRIZ DE RIESGO'!#REF!,"")</f>
        <v>#REF!</v>
      </c>
      <c r="R43" s="69" t="e">
        <f>IF(CONCATENATE($B$41,$N$40)='MATRIZ DE RIESGO'!#REF!,'MATRIZ DE RIESGO'!#REF!,"")</f>
        <v>#REF!</v>
      </c>
      <c r="S43" s="70" t="e">
        <f>IF(CONCATENATE($B$41,$S$40)='MATRIZ DE RIESGO'!#REF!,'MATRIZ DE RIESGO'!#REF!,"")</f>
        <v>#REF!</v>
      </c>
      <c r="T43" s="71" t="e">
        <f>IF(CONCATENATE($B$41,$S$40)='MATRIZ DE RIESGO'!#REF!,'MATRIZ DE RIESGO'!#REF!,"")</f>
        <v>#REF!</v>
      </c>
      <c r="U43" s="71" t="e">
        <f>IF(CONCATENATE($B$41,$S$40)='MATRIZ DE RIESGO'!#REF!,'MATRIZ DE RIESGO'!#REF!,"")</f>
        <v>#REF!</v>
      </c>
      <c r="V43" s="71" t="e">
        <f>IF(CONCATENATE($B$41,$S$40)='MATRIZ DE RIESGO'!#REF!,'MATRIZ DE RIESGO'!#REF!,"")</f>
        <v>#REF!</v>
      </c>
      <c r="W43" s="72" t="e">
        <f>IF(CONCATENATE($B$41,$S$40)='MATRIZ DE RIESGO'!#REF!,'MATRIZ DE RIESGO'!#REF!,"")</f>
        <v>#REF!</v>
      </c>
    </row>
    <row r="44" spans="2:23" ht="16.5" customHeight="1" x14ac:dyDescent="0.15">
      <c r="B44" s="217"/>
      <c r="C44" s="218"/>
      <c r="D44" s="67" t="e">
        <f>IF(CONCATENATE($B$41,$D$40)='MATRIZ DE RIESGO'!#REF!,'MATRIZ DE RIESGO'!#REF!,"")</f>
        <v>#REF!</v>
      </c>
      <c r="E44" s="68" t="e">
        <f>IF(CONCATENATE($B$41,$D$40)='MATRIZ DE RIESGO'!#REF!,'MATRIZ DE RIESGO'!#REF!,"")</f>
        <v>#REF!</v>
      </c>
      <c r="F44" s="68" t="e">
        <f>IF(CONCATENATE($B$41,$D$40)='MATRIZ DE RIESGO'!#REF!,'MATRIZ DE RIESGO'!#REF!,"")</f>
        <v>#REF!</v>
      </c>
      <c r="G44" s="68" t="e">
        <f>IF(CONCATENATE($B$41,$D$40)='MATRIZ DE RIESGO'!#REF!,'MATRIZ DE RIESGO'!#REF!,"")</f>
        <v>#REF!</v>
      </c>
      <c r="H44" s="69" t="e">
        <f>IF(CONCATENATE($B$41,$D$40)='MATRIZ DE RIESGO'!#REF!,'MATRIZ DE RIESGO'!#REF!,"")</f>
        <v>#REF!</v>
      </c>
      <c r="I44" s="67" t="e">
        <f>IF(CONCATENATE($B$41,$I$40)='MATRIZ DE RIESGO'!#REF!,'MATRIZ DE RIESGO'!#REF!,"")</f>
        <v>#REF!</v>
      </c>
      <c r="J44" s="68" t="e">
        <f>IF(CONCATENATE($B$41,$I$40)='MATRIZ DE RIESGO'!#REF!,'MATRIZ DE RIESGO'!#REF!,"")</f>
        <v>#REF!</v>
      </c>
      <c r="K44" s="68" t="e">
        <f>IF(CONCATENATE($B$41,$I$40)='MATRIZ DE RIESGO'!#REF!,'MATRIZ DE RIESGO'!#REF!,"")</f>
        <v>#REF!</v>
      </c>
      <c r="L44" s="68" t="e">
        <f>IF(CONCATENATE($B$41,$I$40)='MATRIZ DE RIESGO'!#REF!,'MATRIZ DE RIESGO'!#REF!,"")</f>
        <v>#REF!</v>
      </c>
      <c r="M44" s="69" t="e">
        <f>IF(CONCATENATE($B$41,$I$40)='MATRIZ DE RIESGO'!#REF!,'MATRIZ DE RIESGO'!#REF!,"")</f>
        <v>#REF!</v>
      </c>
      <c r="N44" s="67" t="e">
        <f>IF(CONCATENATE($B$41,$N$40)='MATRIZ DE RIESGO'!#REF!,'MATRIZ DE RIESGO'!#REF!,"")</f>
        <v>#REF!</v>
      </c>
      <c r="O44" s="68" t="e">
        <f>IF(CONCATENATE($B$41,$N$40)='MATRIZ DE RIESGO'!#REF!,'MATRIZ DE RIESGO'!#REF!,"")</f>
        <v>#REF!</v>
      </c>
      <c r="P44" s="68" t="e">
        <f>IF(CONCATENATE($B$41,$N$40)='MATRIZ DE RIESGO'!#REF!,'MATRIZ DE RIESGO'!#REF!,"")</f>
        <v>#REF!</v>
      </c>
      <c r="Q44" s="68" t="e">
        <f>IF(CONCATENATE($B$41,$N$40)='MATRIZ DE RIESGO'!#REF!,'MATRIZ DE RIESGO'!#REF!,"")</f>
        <v>#REF!</v>
      </c>
      <c r="R44" s="69" t="e">
        <f>IF(CONCATENATE($B$41,$N$40)='MATRIZ DE RIESGO'!#REF!,'MATRIZ DE RIESGO'!#REF!,"")</f>
        <v>#REF!</v>
      </c>
      <c r="S44" s="70" t="e">
        <f>IF(CONCATENATE($B$41,$S$40)='MATRIZ DE RIESGO'!#REF!,'MATRIZ DE RIESGO'!#REF!,"")</f>
        <v>#REF!</v>
      </c>
      <c r="T44" s="71" t="e">
        <f>IF(CONCATENATE($B$41,$S$40)='MATRIZ DE RIESGO'!#REF!,'MATRIZ DE RIESGO'!#REF!,"")</f>
        <v>#REF!</v>
      </c>
      <c r="U44" s="71" t="e">
        <f>IF(CONCATENATE($B$41,$S$40)='MATRIZ DE RIESGO'!#REF!,'MATRIZ DE RIESGO'!#REF!,"")</f>
        <v>#REF!</v>
      </c>
      <c r="V44" s="71" t="e">
        <f>IF(CONCATENATE($B$41,$S$40)='MATRIZ DE RIESGO'!#REF!,'MATRIZ DE RIESGO'!#REF!,"")</f>
        <v>#REF!</v>
      </c>
      <c r="W44" s="72" t="e">
        <f>IF(CONCATENATE($B$41,$S$40)='MATRIZ DE RIESGO'!#REF!,'MATRIZ DE RIESGO'!#REF!,"")</f>
        <v>#REF!</v>
      </c>
    </row>
    <row r="45" spans="2:23" ht="16.5" customHeight="1" x14ac:dyDescent="0.15">
      <c r="B45" s="219"/>
      <c r="C45" s="220"/>
      <c r="D45" s="67" t="e">
        <f>IF(CONCATENATE($B$41,$D$40)='MATRIZ DE RIESGO'!#REF!,'MATRIZ DE RIESGO'!#REF!,"")</f>
        <v>#REF!</v>
      </c>
      <c r="E45" s="68" t="e">
        <f>IF(CONCATENATE($B$41,$D$40)='MATRIZ DE RIESGO'!#REF!,'MATRIZ DE RIESGO'!#REF!,"")</f>
        <v>#REF!</v>
      </c>
      <c r="F45" s="68" t="e">
        <f>IF(CONCATENATE($B$41,$D$40)='MATRIZ DE RIESGO'!#REF!,'MATRIZ DE RIESGO'!#REF!,"")</f>
        <v>#REF!</v>
      </c>
      <c r="G45" s="68" t="e">
        <f>IF(CONCATENATE($B$41,$D$40)='MATRIZ DE RIESGO'!#REF!,'MATRIZ DE RIESGO'!#REF!,"")</f>
        <v>#REF!</v>
      </c>
      <c r="H45" s="69" t="e">
        <f>IF(CONCATENATE($B$41,$D$40)='MATRIZ DE RIESGO'!#REF!,'MATRIZ DE RIESGO'!#REF!,"")</f>
        <v>#REF!</v>
      </c>
      <c r="I45" s="73" t="e">
        <f>IF(CONCATENATE($B$41,$I$40)='MATRIZ DE RIESGO'!#REF!,'MATRIZ DE RIESGO'!#REF!,"")</f>
        <v>#REF!</v>
      </c>
      <c r="J45" s="74" t="e">
        <f>IF(CONCATENATE($B$41,$I$40)='MATRIZ DE RIESGO'!#REF!,'MATRIZ DE RIESGO'!#REF!,"")</f>
        <v>#REF!</v>
      </c>
      <c r="K45" s="74" t="e">
        <f>IF(CONCATENATE($B$41,$I$40)='MATRIZ DE RIESGO'!#REF!,'MATRIZ DE RIESGO'!#REF!,"")</f>
        <v>#REF!</v>
      </c>
      <c r="L45" s="74" t="e">
        <f>IF(CONCATENATE($B$41,$I$40)='MATRIZ DE RIESGO'!#REF!,'MATRIZ DE RIESGO'!#REF!,"")</f>
        <v>#REF!</v>
      </c>
      <c r="M45" s="95" t="e">
        <f>IF(CONCATENATE($B$41,$I$40)='MATRIZ DE RIESGO'!#REF!,'MATRIZ DE RIESGO'!#REF!,"")</f>
        <v>#REF!</v>
      </c>
      <c r="N45" s="73" t="e">
        <f>IF(CONCATENATE($B$41,$N$40)='MATRIZ DE RIESGO'!#REF!,'MATRIZ DE RIESGO'!#REF!,"")</f>
        <v>#REF!</v>
      </c>
      <c r="O45" s="74" t="e">
        <f>IF(CONCATENATE($B$41,$N$40)='MATRIZ DE RIESGO'!#REF!,'MATRIZ DE RIESGO'!#REF!,"")</f>
        <v>#REF!</v>
      </c>
      <c r="P45" s="74" t="e">
        <f>IF(CONCATENATE($B$41,$N$40)='MATRIZ DE RIESGO'!#REF!,'MATRIZ DE RIESGO'!#REF!,"")</f>
        <v>#REF!</v>
      </c>
      <c r="Q45" s="74" t="e">
        <f>IF(CONCATENATE($B$41,$N$40)='MATRIZ DE RIESGO'!#REF!,'MATRIZ DE RIESGO'!#REF!,"")</f>
        <v>#REF!</v>
      </c>
      <c r="R45" s="69" t="e">
        <f>IF(CONCATENATE($B$41,$N$40)='MATRIZ DE RIESGO'!#REF!,'MATRIZ DE RIESGO'!#REF!,"")</f>
        <v>#REF!</v>
      </c>
      <c r="S45" s="75" t="e">
        <f>IF(CONCATENATE($B$41,$S$40)='MATRIZ DE RIESGO'!#REF!,'MATRIZ DE RIESGO'!#REF!,"")</f>
        <v>#REF!</v>
      </c>
      <c r="T45" s="76" t="e">
        <f>IF(CONCATENATE($B$41,$S$40)='MATRIZ DE RIESGO'!#REF!,'MATRIZ DE RIESGO'!#REF!,"")</f>
        <v>#REF!</v>
      </c>
      <c r="U45" s="76" t="e">
        <f>IF(CONCATENATE($B$41,$S$40)='MATRIZ DE RIESGO'!#REF!,'MATRIZ DE RIESGO'!#REF!,"")</f>
        <v>#REF!</v>
      </c>
      <c r="V45" s="76" t="e">
        <f>IF(CONCATENATE($B$41,$S$40)='MATRIZ DE RIESGO'!#REF!,'MATRIZ DE RIESGO'!#REF!,"")</f>
        <v>#REF!</v>
      </c>
      <c r="W45" s="72" t="e">
        <f>IF(CONCATENATE($B$41,$S$40)='MATRIZ DE RIESGO'!#REF!,'MATRIZ DE RIESGO'!#REF!,"")</f>
        <v>#REF!</v>
      </c>
    </row>
    <row r="46" spans="2:23" ht="16.5" customHeight="1" x14ac:dyDescent="0.15">
      <c r="B46" s="215" t="s">
        <v>135</v>
      </c>
      <c r="C46" s="216"/>
      <c r="D46" s="61" t="str">
        <f>IF(CONCATENATE($B$46,$D$40)='MATRIZ DE RIESGO'!$BE$11,'MATRIZ DE RIESGO'!$B$11,"")</f>
        <v/>
      </c>
      <c r="E46" s="62" t="e">
        <f>IF(CONCATENATE($B$46,$D$40)='MATRIZ DE RIESGO'!#REF!,'MATRIZ DE RIESGO'!#REF!,"")</f>
        <v>#REF!</v>
      </c>
      <c r="F46" s="62" t="e">
        <f>IF(CONCATENATE($B$46,$D$40)='MATRIZ DE RIESGO'!#REF!,'MATRIZ DE RIESGO'!#REF!,"")</f>
        <v>#REF!</v>
      </c>
      <c r="G46" s="62" t="e">
        <f>IF(CONCATENATE($B$46,$D$40)='MATRIZ DE RIESGO'!#REF!,'MATRIZ DE RIESGO'!#REF!,"")</f>
        <v>#REF!</v>
      </c>
      <c r="H46" s="63" t="e">
        <f>IF(CONCATENATE($B$46,$D$40)='MATRIZ DE RIESGO'!#REF!,'MATRIZ DE RIESGO'!#REF!,"")</f>
        <v>#REF!</v>
      </c>
      <c r="I46" s="71" t="str">
        <f>IF(CONCATENATE($B$46,$I$40)='MATRIZ DE RIESGO'!$BE$11,'MATRIZ DE RIESGO'!$B$11,"")</f>
        <v/>
      </c>
      <c r="J46" s="71" t="e">
        <f>IF(CONCATENATE($B$46,$I$40)='MATRIZ DE RIESGO'!#REF!,'MATRIZ DE RIESGO'!#REF!,"")</f>
        <v>#REF!</v>
      </c>
      <c r="K46" s="71" t="e">
        <f>IF(CONCATENATE($B$46,$I$40)='MATRIZ DE RIESGO'!#REF!,'MATRIZ DE RIESGO'!#REF!,"")</f>
        <v>#REF!</v>
      </c>
      <c r="L46" s="71" t="e">
        <f>IF(CONCATENATE($B$46,$I$40)='MATRIZ DE RIESGO'!#REF!,'MATRIZ DE RIESGO'!#REF!,"")</f>
        <v>#REF!</v>
      </c>
      <c r="M46" s="71" t="e">
        <f>IF(CONCATENATE($B$46,$I$40)='MATRIZ DE RIESGO'!#REF!,'MATRIZ DE RIESGO'!#REF!,"")</f>
        <v>#REF!</v>
      </c>
      <c r="N46" s="64" t="str">
        <f>IF(CONCATENATE($B$46,$N$40)='MATRIZ DE RIESGO'!$BE$11,'MATRIZ DE RIESGO'!$B$11,"")</f>
        <v/>
      </c>
      <c r="O46" s="65" t="e">
        <f>IF(CONCATENATE($B$46,$N$40)='MATRIZ DE RIESGO'!#REF!,'MATRIZ DE RIESGO'!#REF!,"")</f>
        <v>#REF!</v>
      </c>
      <c r="P46" s="65" t="e">
        <f>IF(CONCATENATE($B$46,$N$40)='MATRIZ DE RIESGO'!#REF!,'MATRIZ DE RIESGO'!#REF!,"")</f>
        <v>#REF!</v>
      </c>
      <c r="Q46" s="65" t="e">
        <f>IF(CONCATENATE($B$46,$N$40)='MATRIZ DE RIESGO'!#REF!,'MATRIZ DE RIESGO'!#REF!,"")</f>
        <v>#REF!</v>
      </c>
      <c r="R46" s="66" t="e">
        <f>IF(CONCATENATE($B$46,$N$40)='MATRIZ DE RIESGO'!#REF!,'MATRIZ DE RIESGO'!#REF!,"")</f>
        <v>#REF!</v>
      </c>
      <c r="S46" s="89" t="str">
        <f>IF(CONCATENATE($B$46,$S$40)='MATRIZ DE RIESGO'!$BE$11,'MATRIZ DE RIESGO'!$B$11,"")</f>
        <v/>
      </c>
      <c r="T46" s="90" t="e">
        <f>IF(CONCATENATE($B$46,$S$40)='MATRIZ DE RIESGO'!#REF!,'MATRIZ DE RIESGO'!#REF!,"")</f>
        <v>#REF!</v>
      </c>
      <c r="U46" s="90" t="e">
        <f>IF(CONCATENATE($B$46,$S$40)='MATRIZ DE RIESGO'!#REF!,'MATRIZ DE RIESGO'!#REF!,"")</f>
        <v>#REF!</v>
      </c>
      <c r="V46" s="90" t="e">
        <f>IF(CONCATENATE($B$46,$S$40)='MATRIZ DE RIESGO'!#REF!,'MATRIZ DE RIESGO'!#REF!,"")</f>
        <v>#REF!</v>
      </c>
      <c r="W46" s="78" t="e">
        <f>IF(CONCATENATE($B$46,$S$40)='MATRIZ DE RIESGO'!#REF!,'MATRIZ DE RIESGO'!#REF!,"")</f>
        <v>#REF!</v>
      </c>
    </row>
    <row r="47" spans="2:23" ht="16.5" customHeight="1" x14ac:dyDescent="0.15">
      <c r="B47" s="217"/>
      <c r="C47" s="218"/>
      <c r="D47" s="67" t="e">
        <f>IF(CONCATENATE($B$46,$D$40)='MATRIZ DE RIESGO'!#REF!,'MATRIZ DE RIESGO'!#REF!,"")</f>
        <v>#REF!</v>
      </c>
      <c r="E47" s="68" t="e">
        <f>IF(CONCATENATE($B$46,$D$40)='MATRIZ DE RIESGO'!#REF!,'MATRIZ DE RIESGO'!#REF!,"")</f>
        <v>#REF!</v>
      </c>
      <c r="F47" s="68" t="e">
        <f>IF(CONCATENATE($B$46,$D$40)='MATRIZ DE RIESGO'!#REF!,'MATRIZ DE RIESGO'!#REF!,"")</f>
        <v>#REF!</v>
      </c>
      <c r="G47" s="68" t="e">
        <f>IF(CONCATENATE($B$46,$D$40)='MATRIZ DE RIESGO'!#REF!,'MATRIZ DE RIESGO'!#REF!,"")</f>
        <v>#REF!</v>
      </c>
      <c r="H47" s="69" t="e">
        <f>IF(CONCATENATE($B$46,$D$40)='MATRIZ DE RIESGO'!#REF!,'MATRIZ DE RIESGO'!#REF!,"")</f>
        <v>#REF!</v>
      </c>
      <c r="I47" s="71" t="e">
        <f>IF(CONCATENATE($B$46,$I$40)='MATRIZ DE RIESGO'!#REF!,'MATRIZ DE RIESGO'!#REF!,"")</f>
        <v>#REF!</v>
      </c>
      <c r="J47" s="71" t="e">
        <f>IF(CONCATENATE($B$46,$I$40)='MATRIZ DE RIESGO'!#REF!,'MATRIZ DE RIESGO'!#REF!,"")</f>
        <v>#REF!</v>
      </c>
      <c r="K47" s="71" t="e">
        <f>IF(CONCATENATE($B$46,$I$40)='MATRIZ DE RIESGO'!#REF!,'MATRIZ DE RIESGO'!#REF!,"")</f>
        <v>#REF!</v>
      </c>
      <c r="L47" s="71" t="e">
        <f>IF(CONCATENATE($B$46,$I$40)='MATRIZ DE RIESGO'!#REF!,'MATRIZ DE RIESGO'!#REF!,"")</f>
        <v>#REF!</v>
      </c>
      <c r="M47" s="71" t="e">
        <f>IF(CONCATENATE($B$46,$I$40)='MATRIZ DE RIESGO'!#REF!,'MATRIZ DE RIESGO'!#REF!,"")</f>
        <v>#REF!</v>
      </c>
      <c r="N47" s="70" t="e">
        <f>IF(CONCATENATE($B$46,$N$40)='MATRIZ DE RIESGO'!#REF!,'MATRIZ DE RIESGO'!#REF!,"")</f>
        <v>#REF!</v>
      </c>
      <c r="O47" s="71" t="e">
        <f>IF(CONCATENATE($B$46,$N$40)='MATRIZ DE RIESGO'!#REF!,'MATRIZ DE RIESGO'!#REF!,"")</f>
        <v>#REF!</v>
      </c>
      <c r="P47" s="71" t="e">
        <f>IF(CONCATENATE($B$46,$N$40)='MATRIZ DE RIESGO'!#REF!,'MATRIZ DE RIESGO'!#REF!,"")</f>
        <v>#REF!</v>
      </c>
      <c r="Q47" s="71" t="e">
        <f>IF(CONCATENATE($B$46,$N$40)='MATRIZ DE RIESGO'!#REF!,'MATRIZ DE RIESGO'!#REF!,"")</f>
        <v>#REF!</v>
      </c>
      <c r="R47" s="72" t="e">
        <f>IF(CONCATENATE($B$46,$N$40)='MATRIZ DE RIESGO'!#REF!,'MATRIZ DE RIESGO'!#REF!,"")</f>
        <v>#REF!</v>
      </c>
      <c r="S47" s="91" t="e">
        <f>IF(CONCATENATE($B$46,$S$40)='MATRIZ DE RIESGO'!#REF!,'MATRIZ DE RIESGO'!#REF!,"")</f>
        <v>#REF!</v>
      </c>
      <c r="T47" s="77" t="e">
        <f>IF(CONCATENATE($B$46,$S$40)='MATRIZ DE RIESGO'!#REF!,'MATRIZ DE RIESGO'!#REF!,"")</f>
        <v>#REF!</v>
      </c>
      <c r="U47" s="77" t="e">
        <f>IF(CONCATENATE($B$46,$S$40)='MATRIZ DE RIESGO'!#REF!,'MATRIZ DE RIESGO'!#REF!,"")</f>
        <v>#REF!</v>
      </c>
      <c r="V47" s="77" t="e">
        <f>IF(CONCATENATE($B$46,$S$40)='MATRIZ DE RIESGO'!#REF!,'MATRIZ DE RIESGO'!#REF!,"")</f>
        <v>#REF!</v>
      </c>
      <c r="W47" s="79" t="e">
        <f>IF(CONCATENATE($B$46,$S$40)='MATRIZ DE RIESGO'!#REF!,'MATRIZ DE RIESGO'!#REF!,"")</f>
        <v>#REF!</v>
      </c>
    </row>
    <row r="48" spans="2:23" ht="16.5" customHeight="1" x14ac:dyDescent="0.15">
      <c r="B48" s="217"/>
      <c r="C48" s="218"/>
      <c r="D48" s="67" t="e">
        <f>IF(CONCATENATE($B$46,$D$40)='MATRIZ DE RIESGO'!#REF!,'MATRIZ DE RIESGO'!#REF!,"")</f>
        <v>#REF!</v>
      </c>
      <c r="E48" s="68" t="e">
        <f>IF(CONCATENATE($B$46,$D$40)='MATRIZ DE RIESGO'!#REF!,'MATRIZ DE RIESGO'!#REF!,"")</f>
        <v>#REF!</v>
      </c>
      <c r="F48" s="68" t="e">
        <f>IF(CONCATENATE($B$46,$D$40)='MATRIZ DE RIESGO'!#REF!,'MATRIZ DE RIESGO'!#REF!,"")</f>
        <v>#REF!</v>
      </c>
      <c r="G48" s="68" t="e">
        <f>IF(CONCATENATE($B$46,$D$40)='MATRIZ DE RIESGO'!#REF!,'MATRIZ DE RIESGO'!#REF!,"")</f>
        <v>#REF!</v>
      </c>
      <c r="H48" s="69" t="e">
        <f>IF(CONCATENATE($B$46,$D$40)='MATRIZ DE RIESGO'!#REF!,'MATRIZ DE RIESGO'!#REF!,"")</f>
        <v>#REF!</v>
      </c>
      <c r="I48" s="71" t="e">
        <f>IF(CONCATENATE($B$46,$I$40)='MATRIZ DE RIESGO'!#REF!,'MATRIZ DE RIESGO'!#REF!,"")</f>
        <v>#REF!</v>
      </c>
      <c r="J48" s="71" t="e">
        <f>IF(CONCATENATE($B$46,$I$40)='MATRIZ DE RIESGO'!#REF!,'MATRIZ DE RIESGO'!#REF!,"")</f>
        <v>#REF!</v>
      </c>
      <c r="K48" s="71" t="e">
        <f>IF(CONCATENATE($B$46,$I$40)='MATRIZ DE RIESGO'!#REF!,'MATRIZ DE RIESGO'!#REF!,"")</f>
        <v>#REF!</v>
      </c>
      <c r="L48" s="71" t="e">
        <f>IF(CONCATENATE($B$46,$I$40)='MATRIZ DE RIESGO'!#REF!,'MATRIZ DE RIESGO'!#REF!,"")</f>
        <v>#REF!</v>
      </c>
      <c r="M48" s="71" t="e">
        <f>IF(CONCATENATE($B$46,$I$40)='MATRIZ DE RIESGO'!#REF!,'MATRIZ DE RIESGO'!#REF!,"")</f>
        <v>#REF!</v>
      </c>
      <c r="N48" s="70" t="e">
        <f>IF(CONCATENATE($B$46,$N$40)='MATRIZ DE RIESGO'!#REF!,'MATRIZ DE RIESGO'!#REF!,"")</f>
        <v>#REF!</v>
      </c>
      <c r="O48" s="71" t="e">
        <f>IF(CONCATENATE($B$46,$N$40)='MATRIZ DE RIESGO'!#REF!,'MATRIZ DE RIESGO'!#REF!,"")</f>
        <v>#REF!</v>
      </c>
      <c r="P48" s="71" t="e">
        <f>IF(CONCATENATE($B$46,$N$40)='MATRIZ DE RIESGO'!#REF!,'MATRIZ DE RIESGO'!#REF!,"")</f>
        <v>#REF!</v>
      </c>
      <c r="Q48" s="71" t="e">
        <f>IF(CONCATENATE($B$46,$N$40)='MATRIZ DE RIESGO'!#REF!,'MATRIZ DE RIESGO'!#REF!,"")</f>
        <v>#REF!</v>
      </c>
      <c r="R48" s="72" t="e">
        <f>IF(CONCATENATE($B$46,$N$40)='MATRIZ DE RIESGO'!#REF!,'MATRIZ DE RIESGO'!#REF!,"")</f>
        <v>#REF!</v>
      </c>
      <c r="S48" s="91" t="e">
        <f>IF(CONCATENATE($B$46,$S$40)='MATRIZ DE RIESGO'!#REF!,'MATRIZ DE RIESGO'!#REF!,"")</f>
        <v>#REF!</v>
      </c>
      <c r="T48" s="77" t="e">
        <f>IF(CONCATENATE($B$46,$S$40)='MATRIZ DE RIESGO'!#REF!,'MATRIZ DE RIESGO'!#REF!,"")</f>
        <v>#REF!</v>
      </c>
      <c r="U48" s="77" t="e">
        <f>IF(CONCATENATE($B$46,$S$40)='MATRIZ DE RIESGO'!#REF!,'MATRIZ DE RIESGO'!#REF!,"")</f>
        <v>#REF!</v>
      </c>
      <c r="V48" s="77" t="e">
        <f>IF(CONCATENATE($B$46,$S$40)='MATRIZ DE RIESGO'!#REF!,'MATRIZ DE RIESGO'!#REF!,"")</f>
        <v>#REF!</v>
      </c>
      <c r="W48" s="79" t="e">
        <f>IF(CONCATENATE($B$46,$S$40)='MATRIZ DE RIESGO'!#REF!,'MATRIZ DE RIESGO'!#REF!,"")</f>
        <v>#REF!</v>
      </c>
    </row>
    <row r="49" spans="2:23" ht="16.5" customHeight="1" x14ac:dyDescent="0.15">
      <c r="B49" s="217"/>
      <c r="C49" s="218"/>
      <c r="D49" s="67" t="e">
        <f>IF(CONCATENATE($B$46,$D$40)='MATRIZ DE RIESGO'!#REF!,'MATRIZ DE RIESGO'!#REF!,"")</f>
        <v>#REF!</v>
      </c>
      <c r="E49" s="68" t="e">
        <f>IF(CONCATENATE($B$46,$D$40)='MATRIZ DE RIESGO'!#REF!,'MATRIZ DE RIESGO'!#REF!,"")</f>
        <v>#REF!</v>
      </c>
      <c r="F49" s="68" t="e">
        <f>IF(CONCATENATE($B$46,$D$40)='MATRIZ DE RIESGO'!#REF!,'MATRIZ DE RIESGO'!#REF!,"")</f>
        <v>#REF!</v>
      </c>
      <c r="G49" s="68" t="e">
        <f>IF(CONCATENATE($B$46,$D$40)='MATRIZ DE RIESGO'!#REF!,'MATRIZ DE RIESGO'!#REF!,"")</f>
        <v>#REF!</v>
      </c>
      <c r="H49" s="69" t="e">
        <f>IF(CONCATENATE($B$46,$D$40)='MATRIZ DE RIESGO'!#REF!,'MATRIZ DE RIESGO'!#REF!,"")</f>
        <v>#REF!</v>
      </c>
      <c r="I49" s="71" t="e">
        <f>IF(CONCATENATE($B$46,$I$40)='MATRIZ DE RIESGO'!#REF!,'MATRIZ DE RIESGO'!#REF!,"")</f>
        <v>#REF!</v>
      </c>
      <c r="J49" s="71" t="e">
        <f>IF(CONCATENATE($B$46,$I$40)='MATRIZ DE RIESGO'!#REF!,'MATRIZ DE RIESGO'!#REF!,"")</f>
        <v>#REF!</v>
      </c>
      <c r="K49" s="71" t="e">
        <f>IF(CONCATENATE($B$46,$I$40)='MATRIZ DE RIESGO'!#REF!,'MATRIZ DE RIESGO'!#REF!,"")</f>
        <v>#REF!</v>
      </c>
      <c r="L49" s="71" t="e">
        <f>IF(CONCATENATE($B$46,$I$40)='MATRIZ DE RIESGO'!#REF!,'MATRIZ DE RIESGO'!#REF!,"")</f>
        <v>#REF!</v>
      </c>
      <c r="M49" s="71" t="e">
        <f>IF(CONCATENATE($B$46,$I$40)='MATRIZ DE RIESGO'!#REF!,'MATRIZ DE RIESGO'!#REF!,"")</f>
        <v>#REF!</v>
      </c>
      <c r="N49" s="70" t="e">
        <f>IF(CONCATENATE($B$46,$N$40)='MATRIZ DE RIESGO'!#REF!,'MATRIZ DE RIESGO'!#REF!,"")</f>
        <v>#REF!</v>
      </c>
      <c r="O49" s="71" t="e">
        <f>IF(CONCATENATE($B$46,$N$40)='MATRIZ DE RIESGO'!#REF!,'MATRIZ DE RIESGO'!#REF!,"")</f>
        <v>#REF!</v>
      </c>
      <c r="P49" s="71" t="e">
        <f>IF(CONCATENATE($B$46,$N$40)='MATRIZ DE RIESGO'!#REF!,'MATRIZ DE RIESGO'!#REF!,"")</f>
        <v>#REF!</v>
      </c>
      <c r="Q49" s="71" t="e">
        <f>IF(CONCATENATE($B$46,$N$40)='MATRIZ DE RIESGO'!#REF!,'MATRIZ DE RIESGO'!#REF!,"")</f>
        <v>#REF!</v>
      </c>
      <c r="R49" s="72" t="e">
        <f>IF(CONCATENATE($B$46,$N$40)='MATRIZ DE RIESGO'!#REF!,'MATRIZ DE RIESGO'!#REF!,"")</f>
        <v>#REF!</v>
      </c>
      <c r="S49" s="91" t="e">
        <f>IF(CONCATENATE($B$46,$S$40)='MATRIZ DE RIESGO'!#REF!,'MATRIZ DE RIESGO'!#REF!,"")</f>
        <v>#REF!</v>
      </c>
      <c r="T49" s="77" t="e">
        <f>IF(CONCATENATE($B$46,$S$40)='MATRIZ DE RIESGO'!#REF!,'MATRIZ DE RIESGO'!#REF!,"")</f>
        <v>#REF!</v>
      </c>
      <c r="U49" s="77" t="e">
        <f>IF(CONCATENATE($B$46,$S$40)='MATRIZ DE RIESGO'!#REF!,'MATRIZ DE RIESGO'!#REF!,"")</f>
        <v>#REF!</v>
      </c>
      <c r="V49" s="77" t="e">
        <f>IF(CONCATENATE($B$46,$S$40)='MATRIZ DE RIESGO'!#REF!,'MATRIZ DE RIESGO'!#REF!,"")</f>
        <v>#REF!</v>
      </c>
      <c r="W49" s="79" t="e">
        <f>IF(CONCATENATE($B$46,$S$40)='MATRIZ DE RIESGO'!#REF!,'MATRIZ DE RIESGO'!#REF!,"")</f>
        <v>#REF!</v>
      </c>
    </row>
    <row r="50" spans="2:23" ht="16.5" customHeight="1" x14ac:dyDescent="0.15">
      <c r="B50" s="219"/>
      <c r="C50" s="220"/>
      <c r="D50" s="73" t="e">
        <f>IF(CONCATENATE($B$46,$D$40)='MATRIZ DE RIESGO'!#REF!,'MATRIZ DE RIESGO'!#REF!,"")</f>
        <v>#REF!</v>
      </c>
      <c r="E50" s="74" t="e">
        <f>IF(CONCATENATE($B$46,$D$40)='MATRIZ DE RIESGO'!#REF!,'MATRIZ DE RIESGO'!#REF!,"")</f>
        <v>#REF!</v>
      </c>
      <c r="F50" s="74" t="e">
        <f>IF(CONCATENATE($B$46,$D$40)='MATRIZ DE RIESGO'!#REF!,'MATRIZ DE RIESGO'!#REF!,"")</f>
        <v>#REF!</v>
      </c>
      <c r="G50" s="74" t="e">
        <f>IF(CONCATENATE($B$46,$D$40)='MATRIZ DE RIESGO'!#REF!,'MATRIZ DE RIESGO'!#REF!,"")</f>
        <v>#REF!</v>
      </c>
      <c r="H50" s="69" t="e">
        <f>IF(CONCATENATE($B$46,$D$40)='MATRIZ DE RIESGO'!#REF!,'MATRIZ DE RIESGO'!#REF!,"")</f>
        <v>#REF!</v>
      </c>
      <c r="I50" s="71" t="e">
        <f>IF(CONCATENATE($B$46,$I$40)='MATRIZ DE RIESGO'!#REF!,'MATRIZ DE RIESGO'!#REF!,"")</f>
        <v>#REF!</v>
      </c>
      <c r="J50" s="71" t="e">
        <f>IF(CONCATENATE($B$46,$I$40)='MATRIZ DE RIESGO'!#REF!,'MATRIZ DE RIESGO'!#REF!,"")</f>
        <v>#REF!</v>
      </c>
      <c r="K50" s="71" t="e">
        <f>IF(CONCATENATE($B$46,$I$40)='MATRIZ DE RIESGO'!#REF!,'MATRIZ DE RIESGO'!#REF!,"")</f>
        <v>#REF!</v>
      </c>
      <c r="L50" s="71" t="e">
        <f>IF(CONCATENATE($B$46,$I$40)='MATRIZ DE RIESGO'!#REF!,'MATRIZ DE RIESGO'!#REF!,"")</f>
        <v>#REF!</v>
      </c>
      <c r="M50" s="71" t="e">
        <f>IF(CONCATENATE($B$46,$I$40)='MATRIZ DE RIESGO'!#REF!,'MATRIZ DE RIESGO'!#REF!,"")</f>
        <v>#REF!</v>
      </c>
      <c r="N50" s="75" t="e">
        <f>IF(CONCATENATE($B$46,$N$40)='MATRIZ DE RIESGO'!#REF!,'MATRIZ DE RIESGO'!#REF!,"")</f>
        <v>#REF!</v>
      </c>
      <c r="O50" s="76" t="e">
        <f>IF(CONCATENATE($B$46,$N$40)='MATRIZ DE RIESGO'!#REF!,'MATRIZ DE RIESGO'!#REF!,"")</f>
        <v>#REF!</v>
      </c>
      <c r="P50" s="76" t="e">
        <f>IF(CONCATENATE($B$46,$N$40)='MATRIZ DE RIESGO'!#REF!,'MATRIZ DE RIESGO'!#REF!,"")</f>
        <v>#REF!</v>
      </c>
      <c r="Q50" s="76" t="e">
        <f>IF(CONCATENATE($B$46,$N$40)='MATRIZ DE RIESGO'!#REF!,'MATRIZ DE RIESGO'!#REF!,"")</f>
        <v>#REF!</v>
      </c>
      <c r="R50" s="80" t="e">
        <f>IF(CONCATENATE($B$46,$N$40)='MATRIZ DE RIESGO'!#REF!,'MATRIZ DE RIESGO'!#REF!,"")</f>
        <v>#REF!</v>
      </c>
      <c r="S50" s="92" t="e">
        <f>IF(CONCATENATE($B$46,$S$40)='MATRIZ DE RIESGO'!#REF!,'MATRIZ DE RIESGO'!#REF!,"")</f>
        <v>#REF!</v>
      </c>
      <c r="T50" s="93" t="e">
        <f>IF(CONCATENATE($B$46,$S$40)='MATRIZ DE RIESGO'!#REF!,'MATRIZ DE RIESGO'!#REF!,"")</f>
        <v>#REF!</v>
      </c>
      <c r="U50" s="93" t="e">
        <f>IF(CONCATENATE($B$46,$S$40)='MATRIZ DE RIESGO'!#REF!,'MATRIZ DE RIESGO'!#REF!,"")</f>
        <v>#REF!</v>
      </c>
      <c r="V50" s="93" t="e">
        <f>IF(CONCATENATE($B$46,$S$40)='MATRIZ DE RIESGO'!#REF!,'MATRIZ DE RIESGO'!#REF!,"")</f>
        <v>#REF!</v>
      </c>
      <c r="W50" s="79" t="e">
        <f>IF(CONCATENATE($B$46,$S$40)='MATRIZ DE RIESGO'!#REF!,'MATRIZ DE RIESGO'!#REF!,"")</f>
        <v>#REF!</v>
      </c>
    </row>
    <row r="51" spans="2:23" ht="16.5" customHeight="1" x14ac:dyDescent="0.15">
      <c r="B51" s="215" t="s">
        <v>136</v>
      </c>
      <c r="C51" s="221"/>
      <c r="D51" s="61" t="str">
        <f>IF(CONCATENATE($B$51,$D$40)='MATRIZ DE RIESGO'!$BE$11,'MATRIZ DE RIESGO'!$B$11,"")</f>
        <v/>
      </c>
      <c r="E51" s="62" t="e">
        <f>IF(CONCATENATE($B$51,$D$40)='MATRIZ DE RIESGO'!#REF!,'MATRIZ DE RIESGO'!#REF!,"")</f>
        <v>#REF!</v>
      </c>
      <c r="F51" s="62" t="e">
        <f>IF(CONCATENATE($B$51,$D$40)='MATRIZ DE RIESGO'!#REF!,'MATRIZ DE RIESGO'!#REF!,"")</f>
        <v>#REF!</v>
      </c>
      <c r="G51" s="62" t="e">
        <f>IF(CONCATENATE($B$51,$D$40)='MATRIZ DE RIESGO'!#REF!,'MATRIZ DE RIESGO'!#REF!,"")</f>
        <v>#REF!</v>
      </c>
      <c r="H51" s="63" t="e">
        <f>IF(CONCATENATE($B$51,$D$40)='MATRIZ DE RIESGO'!#REF!,'MATRIZ DE RIESGO'!#REF!,"")</f>
        <v>#REF!</v>
      </c>
      <c r="I51" s="64" t="str">
        <f>IF(CONCATENATE($B$51,$I$40)='MATRIZ DE RIESGO'!$BE$11,'MATRIZ DE RIESGO'!$B$11,"")</f>
        <v/>
      </c>
      <c r="J51" s="65" t="e">
        <f>IF(CONCATENATE($B$51,$I$40)='MATRIZ DE RIESGO'!#REF!,'MATRIZ DE RIESGO'!#REF!,"")</f>
        <v>#REF!</v>
      </c>
      <c r="K51" s="65" t="e">
        <f>IF(CONCATENATE($B$51,$I$40)='MATRIZ DE RIESGO'!#REF!,'MATRIZ DE RIESGO'!#REF!,"")</f>
        <v>#REF!</v>
      </c>
      <c r="L51" s="65" t="e">
        <f>IF(CONCATENATE($B$51,$I$40)='MATRIZ DE RIESGO'!#REF!,'MATRIZ DE RIESGO'!#REF!,"")</f>
        <v>#REF!</v>
      </c>
      <c r="M51" s="66" t="e">
        <f>IF(CONCATENATE($B$51,$I$40)='MATRIZ DE RIESGO'!#REF!,'MATRIZ DE RIESGO'!#REF!,"")</f>
        <v>#REF!</v>
      </c>
      <c r="N51" s="77" t="str">
        <f>IF(CONCATENATE($B$51,$N$40)='MATRIZ DE RIESGO'!$BE$11,'MATRIZ DE RIESGO'!$B$11,"")</f>
        <v/>
      </c>
      <c r="O51" s="77" t="e">
        <f>IF(CONCATENATE($B$51,$N$40)='MATRIZ DE RIESGO'!#REF!,'MATRIZ DE RIESGO'!#REF!,"")</f>
        <v>#REF!</v>
      </c>
      <c r="P51" s="77" t="e">
        <f>IF(CONCATENATE($B$51,$N$40)='MATRIZ DE RIESGO'!#REF!,'MATRIZ DE RIESGO'!#REF!,"")</f>
        <v>#REF!</v>
      </c>
      <c r="Q51" s="77" t="e">
        <f>IF(CONCATENATE($B$51,$N$40)='MATRIZ DE RIESGO'!#REF!,'MATRIZ DE RIESGO'!#REF!,"")</f>
        <v>#REF!</v>
      </c>
      <c r="R51" s="77" t="e">
        <f>IF(CONCATENATE($B$51,$N$40)='MATRIZ DE RIESGO'!#REF!,'MATRIZ DE RIESGO'!#REF!,"")</f>
        <v>#REF!</v>
      </c>
      <c r="S51" s="81" t="str">
        <f>IF(CONCATENATE($B$51,$S$40)='MATRIZ DE RIESGO'!$BE$11,'MATRIZ DE RIESGO'!$B$11,"")</f>
        <v/>
      </c>
      <c r="T51" s="82" t="e">
        <f>IF(CONCATENATE($B$51,$S$40)='MATRIZ DE RIESGO'!#REF!,'MATRIZ DE RIESGO'!#REF!,"")</f>
        <v>#REF!</v>
      </c>
      <c r="U51" s="82" t="e">
        <f>IF(CONCATENATE($B$51,$S$40)='MATRIZ DE RIESGO'!#REF!,'MATRIZ DE RIESGO'!#REF!,"")</f>
        <v>#REF!</v>
      </c>
      <c r="V51" s="82" t="e">
        <f>IF(CONCATENATE($B$51,$S$40)='MATRIZ DE RIESGO'!#REF!,'MATRIZ DE RIESGO'!#REF!,"")</f>
        <v>#REF!</v>
      </c>
      <c r="W51" s="83" t="e">
        <f>IF(CONCATENATE($B$51,$S$40)='MATRIZ DE RIESGO'!#REF!,'MATRIZ DE RIESGO'!#REF!,"")</f>
        <v>#REF!</v>
      </c>
    </row>
    <row r="52" spans="2:23" ht="16.5" customHeight="1" x14ac:dyDescent="0.15">
      <c r="B52" s="217"/>
      <c r="C52" s="224"/>
      <c r="D52" s="67" t="e">
        <f>IF(CONCATENATE($B$51,$D$40)='MATRIZ DE RIESGO'!#REF!,'MATRIZ DE RIESGO'!#REF!,"")</f>
        <v>#REF!</v>
      </c>
      <c r="E52" s="68" t="e">
        <f>IF(CONCATENATE($B$51,$D$40)='MATRIZ DE RIESGO'!#REF!,'MATRIZ DE RIESGO'!#REF!,"")</f>
        <v>#REF!</v>
      </c>
      <c r="F52" s="68" t="e">
        <f>IF(CONCATENATE($B$51,$D$40)='MATRIZ DE RIESGO'!#REF!,'MATRIZ DE RIESGO'!#REF!,"")</f>
        <v>#REF!</v>
      </c>
      <c r="G52" s="68" t="e">
        <f>IF(CONCATENATE($B$51,$D$40)='MATRIZ DE RIESGO'!#REF!,'MATRIZ DE RIESGO'!#REF!,"")</f>
        <v>#REF!</v>
      </c>
      <c r="H52" s="69" t="e">
        <f>IF(CONCATENATE($B$51,$D$40)='MATRIZ DE RIESGO'!#REF!,'MATRIZ DE RIESGO'!#REF!,"")</f>
        <v>#REF!</v>
      </c>
      <c r="I52" s="70" t="e">
        <f>IF(CONCATENATE($B$51,$I$40)='MATRIZ DE RIESGO'!#REF!,'MATRIZ DE RIESGO'!#REF!,"")</f>
        <v>#REF!</v>
      </c>
      <c r="J52" s="71" t="e">
        <f>IF(CONCATENATE($B$51,$I$40)='MATRIZ DE RIESGO'!#REF!,'MATRIZ DE RIESGO'!#REF!,"")</f>
        <v>#REF!</v>
      </c>
      <c r="K52" s="71" t="e">
        <f>IF(CONCATENATE($B$51,$I$40)='MATRIZ DE RIESGO'!#REF!,'MATRIZ DE RIESGO'!#REF!,"")</f>
        <v>#REF!</v>
      </c>
      <c r="L52" s="71" t="e">
        <f>IF(CONCATENATE($B$51,$I$40)='MATRIZ DE RIESGO'!#REF!,'MATRIZ DE RIESGO'!#REF!,"")</f>
        <v>#REF!</v>
      </c>
      <c r="M52" s="72" t="e">
        <f>IF(CONCATENATE($B$51,$I$40)='MATRIZ DE RIESGO'!#REF!,'MATRIZ DE RIESGO'!#REF!,"")</f>
        <v>#REF!</v>
      </c>
      <c r="N52" s="77" t="e">
        <f>IF(CONCATENATE($B$51,$N$40)='MATRIZ DE RIESGO'!#REF!,'MATRIZ DE RIESGO'!#REF!,"")</f>
        <v>#REF!</v>
      </c>
      <c r="O52" s="77" t="e">
        <f>IF(CONCATENATE($B$51,$N$40)='MATRIZ DE RIESGO'!#REF!,'MATRIZ DE RIESGO'!#REF!,"")</f>
        <v>#REF!</v>
      </c>
      <c r="P52" s="77" t="e">
        <f>IF(CONCATENATE($B$51,$N$40)='MATRIZ DE RIESGO'!#REF!,'MATRIZ DE RIESGO'!#REF!,"")</f>
        <v>#REF!</v>
      </c>
      <c r="Q52" s="77" t="e">
        <f>IF(CONCATENATE($B$51,$N$40)='MATRIZ DE RIESGO'!#REF!,'MATRIZ DE RIESGO'!#REF!,"")</f>
        <v>#REF!</v>
      </c>
      <c r="R52" s="79" t="e">
        <f>IF(CONCATENATE($B$51,$N$40)='MATRIZ DE RIESGO'!#REF!,'MATRIZ DE RIESGO'!#REF!,"")</f>
        <v>#REF!</v>
      </c>
      <c r="S52" s="84" t="e">
        <f>IF(CONCATENATE($B$51,$S$40)='MATRIZ DE RIESGO'!#REF!,'MATRIZ DE RIESGO'!#REF!,"")</f>
        <v>#REF!</v>
      </c>
      <c r="T52" s="85" t="e">
        <f>IF(CONCATENATE($B$51,$S$40)='MATRIZ DE RIESGO'!#REF!,'MATRIZ DE RIESGO'!#REF!,"")</f>
        <v>#REF!</v>
      </c>
      <c r="U52" s="85" t="e">
        <f>IF(CONCATENATE($B$51,$S$40)='MATRIZ DE RIESGO'!#REF!,'MATRIZ DE RIESGO'!#REF!,"")</f>
        <v>#REF!</v>
      </c>
      <c r="V52" s="85" t="e">
        <f>IF(CONCATENATE($B$51,$S$40)='MATRIZ DE RIESGO'!#REF!,'MATRIZ DE RIESGO'!#REF!,"")</f>
        <v>#REF!</v>
      </c>
      <c r="W52" s="86" t="e">
        <f>IF(CONCATENATE($B$51,$S$40)='MATRIZ DE RIESGO'!#REF!,'MATRIZ DE RIESGO'!#REF!,"")</f>
        <v>#REF!</v>
      </c>
    </row>
    <row r="53" spans="2:23" ht="16.5" customHeight="1" x14ac:dyDescent="0.15">
      <c r="B53" s="217"/>
      <c r="C53" s="224"/>
      <c r="D53" s="67" t="e">
        <f>IF(CONCATENATE($B$51,$D$40)='MATRIZ DE RIESGO'!#REF!,'MATRIZ DE RIESGO'!#REF!,"")</f>
        <v>#REF!</v>
      </c>
      <c r="E53" s="68" t="e">
        <f>IF(CONCATENATE($B$51,$D$40)='MATRIZ DE RIESGO'!#REF!,'MATRIZ DE RIESGO'!#REF!,"")</f>
        <v>#REF!</v>
      </c>
      <c r="F53" s="68" t="e">
        <f>IF(CONCATENATE($B$51,$D$40)='MATRIZ DE RIESGO'!#REF!,'MATRIZ DE RIESGO'!#REF!,"")</f>
        <v>#REF!</v>
      </c>
      <c r="G53" s="68" t="e">
        <f>IF(CONCATENATE($B$51,$D$40)='MATRIZ DE RIESGO'!#REF!,'MATRIZ DE RIESGO'!#REF!,"")</f>
        <v>#REF!</v>
      </c>
      <c r="H53" s="69" t="e">
        <f>IF(CONCATENATE($B$51,$D$40)='MATRIZ DE RIESGO'!#REF!,'MATRIZ DE RIESGO'!#REF!,"")</f>
        <v>#REF!</v>
      </c>
      <c r="I53" s="70" t="e">
        <f>IF(CONCATENATE($B$51,$I$40)='MATRIZ DE RIESGO'!#REF!,'MATRIZ DE RIESGO'!#REF!,"")</f>
        <v>#REF!</v>
      </c>
      <c r="J53" s="71" t="e">
        <f>IF(CONCATENATE($B$51,$I$40)='MATRIZ DE RIESGO'!#REF!,'MATRIZ DE RIESGO'!#REF!,"")</f>
        <v>#REF!</v>
      </c>
      <c r="K53" s="71" t="e">
        <f>IF(CONCATENATE($B$51,$I$40)='MATRIZ DE RIESGO'!#REF!,'MATRIZ DE RIESGO'!#REF!,"")</f>
        <v>#REF!</v>
      </c>
      <c r="L53" s="71" t="e">
        <f>IF(CONCATENATE($B$51,$I$40)='MATRIZ DE RIESGO'!#REF!,'MATRIZ DE RIESGO'!#REF!,"")</f>
        <v>#REF!</v>
      </c>
      <c r="M53" s="72" t="e">
        <f>IF(CONCATENATE($B$51,$I$40)='MATRIZ DE RIESGO'!#REF!,'MATRIZ DE RIESGO'!#REF!,"")</f>
        <v>#REF!</v>
      </c>
      <c r="N53" s="77" t="e">
        <f>IF(CONCATENATE($B$51,$N$40)='MATRIZ DE RIESGO'!#REF!,'MATRIZ DE RIESGO'!#REF!,"")</f>
        <v>#REF!</v>
      </c>
      <c r="O53" s="77" t="e">
        <f>IF(CONCATENATE($B$51,$N$40)='MATRIZ DE RIESGO'!#REF!,'MATRIZ DE RIESGO'!#REF!,"")</f>
        <v>#REF!</v>
      </c>
      <c r="P53" s="77" t="e">
        <f>IF(CONCATENATE($B$51,$N$40)='MATRIZ DE RIESGO'!#REF!,'MATRIZ DE RIESGO'!#REF!,"")</f>
        <v>#REF!</v>
      </c>
      <c r="Q53" s="77" t="e">
        <f>IF(CONCATENATE($B$51,$N$40)='MATRIZ DE RIESGO'!#REF!,'MATRIZ DE RIESGO'!#REF!,"")</f>
        <v>#REF!</v>
      </c>
      <c r="R53" s="79" t="e">
        <f>IF(CONCATENATE($B$51,$N$40)='MATRIZ DE RIESGO'!#REF!,'MATRIZ DE RIESGO'!#REF!,"")</f>
        <v>#REF!</v>
      </c>
      <c r="S53" s="84" t="e">
        <f>IF(CONCATENATE($B$51,$S$40)='MATRIZ DE RIESGO'!#REF!,'MATRIZ DE RIESGO'!#REF!,"")</f>
        <v>#REF!</v>
      </c>
      <c r="T53" s="85" t="e">
        <f>IF(CONCATENATE($B$51,$S$40)='MATRIZ DE RIESGO'!#REF!,'MATRIZ DE RIESGO'!#REF!,"")</f>
        <v>#REF!</v>
      </c>
      <c r="U53" s="85" t="e">
        <f>IF(CONCATENATE($B$51,$S$40)='MATRIZ DE RIESGO'!#REF!,'MATRIZ DE RIESGO'!#REF!,"")</f>
        <v>#REF!</v>
      </c>
      <c r="V53" s="85" t="e">
        <f>IF(CONCATENATE($B$51,$S$40)='MATRIZ DE RIESGO'!#REF!,'MATRIZ DE RIESGO'!#REF!,"")</f>
        <v>#REF!</v>
      </c>
      <c r="W53" s="86" t="e">
        <f>IF(CONCATENATE($B$51,$S$40)='MATRIZ DE RIESGO'!#REF!,'MATRIZ DE RIESGO'!#REF!,"")</f>
        <v>#REF!</v>
      </c>
    </row>
    <row r="54" spans="2:23" ht="16.5" customHeight="1" x14ac:dyDescent="0.15">
      <c r="B54" s="217"/>
      <c r="C54" s="224"/>
      <c r="D54" s="67" t="e">
        <f>IF(CONCATENATE($B$51,$D$40)='MATRIZ DE RIESGO'!#REF!,'MATRIZ DE RIESGO'!#REF!,"")</f>
        <v>#REF!</v>
      </c>
      <c r="E54" s="68" t="e">
        <f>IF(CONCATENATE($B$51,$D$40)='MATRIZ DE RIESGO'!#REF!,'MATRIZ DE RIESGO'!#REF!,"")</f>
        <v>#REF!</v>
      </c>
      <c r="F54" s="68" t="e">
        <f>IF(CONCATENATE($B$51,$D$40)='MATRIZ DE RIESGO'!#REF!,'MATRIZ DE RIESGO'!#REF!,"")</f>
        <v>#REF!</v>
      </c>
      <c r="G54" s="68" t="e">
        <f>IF(CONCATENATE($B$51,$D$40)='MATRIZ DE RIESGO'!#REF!,'MATRIZ DE RIESGO'!#REF!,"")</f>
        <v>#REF!</v>
      </c>
      <c r="H54" s="69" t="e">
        <f>IF(CONCATENATE($B$51,$D$40)='MATRIZ DE RIESGO'!#REF!,'MATRIZ DE RIESGO'!#REF!,"")</f>
        <v>#REF!</v>
      </c>
      <c r="I54" s="70" t="e">
        <f>IF(CONCATENATE($B$51,$I$40)='MATRIZ DE RIESGO'!#REF!,'MATRIZ DE RIESGO'!#REF!,"")</f>
        <v>#REF!</v>
      </c>
      <c r="J54" s="71" t="e">
        <f>IF(CONCATENATE($B$51,$I$40)='MATRIZ DE RIESGO'!#REF!,'MATRIZ DE RIESGO'!#REF!,"")</f>
        <v>#REF!</v>
      </c>
      <c r="K54" s="71" t="e">
        <f>IF(CONCATENATE($B$51,$I$40)='MATRIZ DE RIESGO'!#REF!,'MATRIZ DE RIESGO'!#REF!,"")</f>
        <v>#REF!</v>
      </c>
      <c r="L54" s="71" t="e">
        <f>IF(CONCATENATE($B$51,$I$40)='MATRIZ DE RIESGO'!#REF!,'MATRIZ DE RIESGO'!#REF!,"")</f>
        <v>#REF!</v>
      </c>
      <c r="M54" s="72" t="e">
        <f>IF(CONCATENATE($B$51,$I$40)='MATRIZ DE RIESGO'!#REF!,'MATRIZ DE RIESGO'!#REF!,"")</f>
        <v>#REF!</v>
      </c>
      <c r="N54" s="77" t="e">
        <f>IF(CONCATENATE($B$51,$N$40)='MATRIZ DE RIESGO'!#REF!,'MATRIZ DE RIESGO'!#REF!,"")</f>
        <v>#REF!</v>
      </c>
      <c r="O54" s="77" t="e">
        <f>IF(CONCATENATE($B$51,$N$40)='MATRIZ DE RIESGO'!#REF!,'MATRIZ DE RIESGO'!#REF!,"")</f>
        <v>#REF!</v>
      </c>
      <c r="P54" s="77" t="e">
        <f>IF(CONCATENATE($B$51,$N$40)='MATRIZ DE RIESGO'!#REF!,'MATRIZ DE RIESGO'!#REF!,"")</f>
        <v>#REF!</v>
      </c>
      <c r="Q54" s="77" t="e">
        <f>IF(CONCATENATE($B$51,$N$40)='MATRIZ DE RIESGO'!#REF!,'MATRIZ DE RIESGO'!#REF!,"")</f>
        <v>#REF!</v>
      </c>
      <c r="R54" s="79" t="e">
        <f>IF(CONCATENATE($B$51,$N$40)='MATRIZ DE RIESGO'!#REF!,'MATRIZ DE RIESGO'!#REF!,"")</f>
        <v>#REF!</v>
      </c>
      <c r="S54" s="84" t="e">
        <f>IF(CONCATENATE($B$51,$S$40)='MATRIZ DE RIESGO'!#REF!,'MATRIZ DE RIESGO'!#REF!,"")</f>
        <v>#REF!</v>
      </c>
      <c r="T54" s="85" t="e">
        <f>IF(CONCATENATE($B$51,$S$40)='MATRIZ DE RIESGO'!#REF!,'MATRIZ DE RIESGO'!#REF!,"")</f>
        <v>#REF!</v>
      </c>
      <c r="U54" s="85" t="e">
        <f>IF(CONCATENATE($B$51,$S$40)='MATRIZ DE RIESGO'!#REF!,'MATRIZ DE RIESGO'!#REF!,"")</f>
        <v>#REF!</v>
      </c>
      <c r="V54" s="85" t="e">
        <f>IF(CONCATENATE($B$51,$S$40)='MATRIZ DE RIESGO'!#REF!,'MATRIZ DE RIESGO'!#REF!,"")</f>
        <v>#REF!</v>
      </c>
      <c r="W54" s="86" t="e">
        <f>IF(CONCATENATE($B$51,$S$40)='MATRIZ DE RIESGO'!#REF!,'MATRIZ DE RIESGO'!#REF!,"")</f>
        <v>#REF!</v>
      </c>
    </row>
    <row r="55" spans="2:23" ht="16.5" customHeight="1" x14ac:dyDescent="0.15">
      <c r="B55" s="219"/>
      <c r="C55" s="225"/>
      <c r="D55" s="73" t="e">
        <f>IF(CONCATENATE($B$51,$D$40)='MATRIZ DE RIESGO'!#REF!,'MATRIZ DE RIESGO'!#REF!,"")</f>
        <v>#REF!</v>
      </c>
      <c r="E55" s="74" t="e">
        <f>IF(CONCATENATE($B$51,$D$40)='MATRIZ DE RIESGO'!#REF!,'MATRIZ DE RIESGO'!#REF!,"")</f>
        <v>#REF!</v>
      </c>
      <c r="F55" s="74" t="e">
        <f>IF(CONCATENATE($B$51,$D$40)='MATRIZ DE RIESGO'!#REF!,'MATRIZ DE RIESGO'!#REF!,"")</f>
        <v>#REF!</v>
      </c>
      <c r="G55" s="74" t="e">
        <f>IF(CONCATENATE($B$51,$D$40)='MATRIZ DE RIESGO'!#REF!,'MATRIZ DE RIESGO'!#REF!,"")</f>
        <v>#REF!</v>
      </c>
      <c r="H55" s="69" t="e">
        <f>IF(CONCATENATE($B$51,$D$40)='MATRIZ DE RIESGO'!#REF!,'MATRIZ DE RIESGO'!#REF!,"")</f>
        <v>#REF!</v>
      </c>
      <c r="I55" s="75" t="e">
        <f>IF(CONCATENATE($B$51,$I$40)='MATRIZ DE RIESGO'!#REF!,'MATRIZ DE RIESGO'!#REF!,"")</f>
        <v>#REF!</v>
      </c>
      <c r="J55" s="76" t="e">
        <f>IF(CONCATENATE($B$51,$I$40)='MATRIZ DE RIESGO'!#REF!,'MATRIZ DE RIESGO'!#REF!,"")</f>
        <v>#REF!</v>
      </c>
      <c r="K55" s="76" t="e">
        <f>IF(CONCATENATE($B$51,$I$40)='MATRIZ DE RIESGO'!#REF!,'MATRIZ DE RIESGO'!#REF!,"")</f>
        <v>#REF!</v>
      </c>
      <c r="L55" s="76" t="e">
        <f>IF(CONCATENATE($B$51,$I$40)='MATRIZ DE RIESGO'!#REF!,'MATRIZ DE RIESGO'!#REF!,"")</f>
        <v>#REF!</v>
      </c>
      <c r="M55" s="72" t="e">
        <f>IF(CONCATENATE($B$51,$I$40)='MATRIZ DE RIESGO'!#REF!,'MATRIZ DE RIESGO'!#REF!,"")</f>
        <v>#REF!</v>
      </c>
      <c r="N55" s="77" t="e">
        <f>IF(CONCATENATE($B$51,$N$40)='MATRIZ DE RIESGO'!#REF!,'MATRIZ DE RIESGO'!#REF!,"")</f>
        <v>#REF!</v>
      </c>
      <c r="O55" s="77" t="e">
        <f>IF(CONCATENATE($B$51,$N$40)='MATRIZ DE RIESGO'!#REF!,'MATRIZ DE RIESGO'!#REF!,"")</f>
        <v>#REF!</v>
      </c>
      <c r="P55" s="77" t="e">
        <f>IF(CONCATENATE($B$51,$N$40)='MATRIZ DE RIESGO'!#REF!,'MATRIZ DE RIESGO'!#REF!,"")</f>
        <v>#REF!</v>
      </c>
      <c r="Q55" s="77" t="e">
        <f>IF(CONCATENATE($B$51,$N$40)='MATRIZ DE RIESGO'!#REF!,'MATRIZ DE RIESGO'!#REF!,"")</f>
        <v>#REF!</v>
      </c>
      <c r="R55" s="94" t="e">
        <f>IF(CONCATENATE($B$51,$N$40)='MATRIZ DE RIESGO'!#REF!,'MATRIZ DE RIESGO'!#REF!,"")</f>
        <v>#REF!</v>
      </c>
      <c r="S55" s="87" t="e">
        <f>IF(CONCATENATE($B$51,$S$40)='MATRIZ DE RIESGO'!#REF!,'MATRIZ DE RIESGO'!#REF!,"")</f>
        <v>#REF!</v>
      </c>
      <c r="T55" s="88" t="e">
        <f>IF(CONCATENATE($B$51,$S$40)='MATRIZ DE RIESGO'!#REF!,'MATRIZ DE RIESGO'!#REF!,"")</f>
        <v>#REF!</v>
      </c>
      <c r="U55" s="88" t="e">
        <f>IF(CONCATENATE($B$51,$S$40)='MATRIZ DE RIESGO'!#REF!,'MATRIZ DE RIESGO'!#REF!,"")</f>
        <v>#REF!</v>
      </c>
      <c r="V55" s="88" t="e">
        <f>IF(CONCATENATE($B$51,$S$40)='MATRIZ DE RIESGO'!#REF!,'MATRIZ DE RIESGO'!#REF!,"")</f>
        <v>#REF!</v>
      </c>
      <c r="W55" s="86" t="e">
        <f>IF(CONCATENATE($B$51,$S$40)='MATRIZ DE RIESGO'!#REF!,'MATRIZ DE RIESGO'!#REF!,"")</f>
        <v>#REF!</v>
      </c>
    </row>
    <row r="56" spans="2:23" ht="16.5" customHeight="1" x14ac:dyDescent="0.15">
      <c r="B56" s="215" t="s">
        <v>137</v>
      </c>
      <c r="C56" s="216"/>
      <c r="D56" s="64" t="str">
        <f>IF(CONCATENATE($B$56,$D$40)='MATRIZ DE RIESGO'!$BE$11,'MATRIZ DE RIESGO'!$B$11,"")</f>
        <v/>
      </c>
      <c r="E56" s="65" t="e">
        <f>IF(CONCATENATE($B$56,$D$40)='MATRIZ DE RIESGO'!#REF!,'MATRIZ DE RIESGO'!#REF!,"")</f>
        <v>#REF!</v>
      </c>
      <c r="F56" s="65" t="e">
        <f>IF(CONCATENATE($B$56,$D$40)='MATRIZ DE RIESGO'!#REF!,'MATRIZ DE RIESGO'!#REF!,"")</f>
        <v>#REF!</v>
      </c>
      <c r="G56" s="65" t="e">
        <f>IF(CONCATENATE($B$56,$D$40)='MATRIZ DE RIESGO'!#REF!,'MATRIZ DE RIESGO'!#REF!,"")</f>
        <v>#REF!</v>
      </c>
      <c r="H56" s="66" t="e">
        <f>IF(CONCATENATE($B$56,$D$40)='MATRIZ DE RIESGO'!#REF!,'MATRIZ DE RIESGO'!#REF!,"")</f>
        <v>#REF!</v>
      </c>
      <c r="I56" s="89" t="str">
        <f>IF(CONCATENATE($B$56,$I$40)='MATRIZ DE RIESGO'!$BE$11,'MATRIZ DE RIESGO'!$B$11,"")</f>
        <v/>
      </c>
      <c r="J56" s="90" t="e">
        <f>IF(CONCATENATE($B$56,$I$40)='MATRIZ DE RIESGO'!#REF!,'MATRIZ DE RIESGO'!#REF!,"")</f>
        <v>#REF!</v>
      </c>
      <c r="K56" s="90" t="e">
        <f>IF(CONCATENATE($B$56,$I$40)='MATRIZ DE RIESGO'!#REF!,'MATRIZ DE RIESGO'!#REF!,"")</f>
        <v>#REF!</v>
      </c>
      <c r="L56" s="90" t="e">
        <f>IF(CONCATENATE($B$56,$I$40)='MATRIZ DE RIESGO'!#REF!,'MATRIZ DE RIESGO'!#REF!,"")</f>
        <v>#REF!</v>
      </c>
      <c r="M56" s="78" t="e">
        <f>IF(CONCATENATE($B$56,$I$40)='MATRIZ DE RIESGO'!#REF!,'MATRIZ DE RIESGO'!#REF!,"")</f>
        <v>#REF!</v>
      </c>
      <c r="N56" s="81" t="str">
        <f>IF(CONCATENATE($B$56,$N$40)='MATRIZ DE RIESGO'!$BE$11,'MATRIZ DE RIESGO'!$B$11,"")</f>
        <v/>
      </c>
      <c r="O56" s="82" t="e">
        <f>IF(CONCATENATE($B$56,$N$40)='MATRIZ DE RIESGO'!#REF!,'MATRIZ DE RIESGO'!#REF!,"")</f>
        <v>#REF!</v>
      </c>
      <c r="P56" s="82" t="e">
        <f>IF(CONCATENATE($B$56,$N$40)='MATRIZ DE RIESGO'!#REF!,'MATRIZ DE RIESGO'!#REF!,"")</f>
        <v>#REF!</v>
      </c>
      <c r="Q56" s="82" t="e">
        <f>IF(CONCATENATE($B$56,$N$40)='MATRIZ DE RIESGO'!#REF!,'MATRIZ DE RIESGO'!#REF!,"")</f>
        <v>#REF!</v>
      </c>
      <c r="R56" s="83" t="e">
        <f>IF(CONCATENATE($B$56,$N$40)='MATRIZ DE RIESGO'!#REF!,'MATRIZ DE RIESGO'!#REF!,"")</f>
        <v>#REF!</v>
      </c>
      <c r="S56" s="81" t="str">
        <f>IF(CONCATENATE($B$56,$S$40)='MATRIZ DE RIESGO'!$BE$11,'MATRIZ DE RIESGO'!$B$11,"")</f>
        <v/>
      </c>
      <c r="T56" s="82" t="e">
        <f>IF(CONCATENATE($B$56,$S$40)='MATRIZ DE RIESGO'!#REF!,'MATRIZ DE RIESGO'!#REF!,"")</f>
        <v>#REF!</v>
      </c>
      <c r="U56" s="82" t="e">
        <f>IF(CONCATENATE($B$56,$S$40)='MATRIZ DE RIESGO'!#REF!,'MATRIZ DE RIESGO'!#REF!,"")</f>
        <v>#REF!</v>
      </c>
      <c r="V56" s="82" t="e">
        <f>IF(CONCATENATE($B$56,$S$40)='MATRIZ DE RIESGO'!#REF!,'MATRIZ DE RIESGO'!#REF!,"")</f>
        <v>#REF!</v>
      </c>
      <c r="W56" s="83" t="e">
        <f>IF(CONCATENATE($B$56,$S$40)='MATRIZ DE RIESGO'!#REF!,'MATRIZ DE RIESGO'!#REF!,"")</f>
        <v>#REF!</v>
      </c>
    </row>
    <row r="57" spans="2:23" ht="16.5" customHeight="1" x14ac:dyDescent="0.15">
      <c r="B57" s="217"/>
      <c r="C57" s="218"/>
      <c r="D57" s="70" t="e">
        <f>IF(CONCATENATE($B$56,$D$40)='MATRIZ DE RIESGO'!#REF!,'MATRIZ DE RIESGO'!#REF!,"")</f>
        <v>#REF!</v>
      </c>
      <c r="E57" s="71" t="e">
        <f>IF(CONCATENATE($B$56,$D$40)='MATRIZ DE RIESGO'!#REF!,'MATRIZ DE RIESGO'!#REF!,"")</f>
        <v>#REF!</v>
      </c>
      <c r="F57" s="71" t="e">
        <f>IF(CONCATENATE($B$56,$D$40)='MATRIZ DE RIESGO'!#REF!,'MATRIZ DE RIESGO'!#REF!,"")</f>
        <v>#REF!</v>
      </c>
      <c r="G57" s="71" t="e">
        <f>IF(CONCATENATE($B$56,$D$40)='MATRIZ DE RIESGO'!#REF!,'MATRIZ DE RIESGO'!#REF!,"")</f>
        <v>#REF!</v>
      </c>
      <c r="H57" s="72" t="e">
        <f>IF(CONCATENATE($B$56,$D$40)='MATRIZ DE RIESGO'!#REF!,'MATRIZ DE RIESGO'!#REF!,"")</f>
        <v>#REF!</v>
      </c>
      <c r="I57" s="91" t="e">
        <f>IF(CONCATENATE($B$56,$I$40)='MATRIZ DE RIESGO'!#REF!,'MATRIZ DE RIESGO'!#REF!,"")</f>
        <v>#REF!</v>
      </c>
      <c r="J57" s="77" t="e">
        <f>IF(CONCATENATE($B$56,$I$40)='MATRIZ DE RIESGO'!#REF!,'MATRIZ DE RIESGO'!#REF!,"")</f>
        <v>#REF!</v>
      </c>
      <c r="K57" s="77" t="e">
        <f>IF(CONCATENATE($B$56,$I$40)='MATRIZ DE RIESGO'!#REF!,'MATRIZ DE RIESGO'!#REF!,"")</f>
        <v>#REF!</v>
      </c>
      <c r="L57" s="77" t="e">
        <f>IF(CONCATENATE($B$56,$I$40)='MATRIZ DE RIESGO'!#REF!,'MATRIZ DE RIESGO'!#REF!,"")</f>
        <v>#REF!</v>
      </c>
      <c r="M57" s="79" t="e">
        <f>IF(CONCATENATE($B$56,$I$40)='MATRIZ DE RIESGO'!#REF!,'MATRIZ DE RIESGO'!#REF!,"")</f>
        <v>#REF!</v>
      </c>
      <c r="N57" s="84" t="e">
        <f>IF(CONCATENATE($B$56,$N$40)='MATRIZ DE RIESGO'!#REF!,'MATRIZ DE RIESGO'!#REF!,"")</f>
        <v>#REF!</v>
      </c>
      <c r="O57" s="85" t="e">
        <f>IF(CONCATENATE($B$56,$N$40)='MATRIZ DE RIESGO'!#REF!,'MATRIZ DE RIESGO'!#REF!,"")</f>
        <v>#REF!</v>
      </c>
      <c r="P57" s="85" t="e">
        <f>IF(CONCATENATE($B$56,$N$40)='MATRIZ DE RIESGO'!#REF!,'MATRIZ DE RIESGO'!#REF!,"")</f>
        <v>#REF!</v>
      </c>
      <c r="Q57" s="85" t="e">
        <f>IF(CONCATENATE($B$56,$N$40)='MATRIZ DE RIESGO'!#REF!,'MATRIZ DE RIESGO'!#REF!,"")</f>
        <v>#REF!</v>
      </c>
      <c r="R57" s="86" t="e">
        <f>IF(CONCATENATE($B$56,$N$40)='MATRIZ DE RIESGO'!#REF!,'MATRIZ DE RIESGO'!#REF!,"")</f>
        <v>#REF!</v>
      </c>
      <c r="S57" s="84" t="e">
        <f>IF(CONCATENATE($B$56,$S$40)='MATRIZ DE RIESGO'!#REF!,'MATRIZ DE RIESGO'!#REF!,"")</f>
        <v>#REF!</v>
      </c>
      <c r="T57" s="85" t="e">
        <f>IF(CONCATENATE($B$56,$S$40)='MATRIZ DE RIESGO'!#REF!,'MATRIZ DE RIESGO'!#REF!,"")</f>
        <v>#REF!</v>
      </c>
      <c r="U57" s="85" t="e">
        <f>IF(CONCATENATE($B$56,$S$40)='MATRIZ DE RIESGO'!#REF!,'MATRIZ DE RIESGO'!#REF!,"")</f>
        <v>#REF!</v>
      </c>
      <c r="V57" s="85" t="e">
        <f>IF(CONCATENATE($B$56,$S$40)='MATRIZ DE RIESGO'!#REF!,'MATRIZ DE RIESGO'!#REF!,"")</f>
        <v>#REF!</v>
      </c>
      <c r="W57" s="86" t="e">
        <f>IF(CONCATENATE($B$56,$S$40)='MATRIZ DE RIESGO'!#REF!,'MATRIZ DE RIESGO'!#REF!,"")</f>
        <v>#REF!</v>
      </c>
    </row>
    <row r="58" spans="2:23" ht="16.5" customHeight="1" x14ac:dyDescent="0.15">
      <c r="B58" s="217"/>
      <c r="C58" s="218"/>
      <c r="D58" s="70" t="e">
        <f>IF(CONCATENATE($B$56,$D$40)='MATRIZ DE RIESGO'!#REF!,'MATRIZ DE RIESGO'!#REF!,"")</f>
        <v>#REF!</v>
      </c>
      <c r="E58" s="71" t="e">
        <f>IF(CONCATENATE($B$56,$D$40)='MATRIZ DE RIESGO'!#REF!,'MATRIZ DE RIESGO'!#REF!,"")</f>
        <v>#REF!</v>
      </c>
      <c r="F58" s="71" t="e">
        <f>IF(CONCATENATE($B$56,$D$40)='MATRIZ DE RIESGO'!#REF!,'MATRIZ DE RIESGO'!#REF!,"")</f>
        <v>#REF!</v>
      </c>
      <c r="G58" s="71" t="e">
        <f>IF(CONCATENATE($B$56,$D$40)='MATRIZ DE RIESGO'!#REF!,'MATRIZ DE RIESGO'!#REF!,"")</f>
        <v>#REF!</v>
      </c>
      <c r="H58" s="72" t="e">
        <f>IF(CONCATENATE($B$56,$D$40)='MATRIZ DE RIESGO'!#REF!,'MATRIZ DE RIESGO'!#REF!,"")</f>
        <v>#REF!</v>
      </c>
      <c r="I58" s="91" t="e">
        <f>IF(CONCATENATE($B$56,$I$40)='MATRIZ DE RIESGO'!#REF!,'MATRIZ DE RIESGO'!#REF!,"")</f>
        <v>#REF!</v>
      </c>
      <c r="J58" s="77" t="e">
        <f>IF(CONCATENATE($B$56,$I$40)='MATRIZ DE RIESGO'!#REF!,'MATRIZ DE RIESGO'!#REF!,"")</f>
        <v>#REF!</v>
      </c>
      <c r="K58" s="77" t="e">
        <f>IF(CONCATENATE($B$56,$I$40)='MATRIZ DE RIESGO'!#REF!,'MATRIZ DE RIESGO'!#REF!,"")</f>
        <v>#REF!</v>
      </c>
      <c r="L58" s="77" t="e">
        <f>IF(CONCATENATE($B$56,$I$40)='MATRIZ DE RIESGO'!#REF!,'MATRIZ DE RIESGO'!#REF!,"")</f>
        <v>#REF!</v>
      </c>
      <c r="M58" s="79" t="e">
        <f>IF(CONCATENATE($B$56,$I$40)='MATRIZ DE RIESGO'!#REF!,'MATRIZ DE RIESGO'!#REF!,"")</f>
        <v>#REF!</v>
      </c>
      <c r="N58" s="84" t="e">
        <f>IF(CONCATENATE($B$56,$N$40)='MATRIZ DE RIESGO'!#REF!,'MATRIZ DE RIESGO'!#REF!,"")</f>
        <v>#REF!</v>
      </c>
      <c r="O58" s="85" t="e">
        <f>IF(CONCATENATE($B$56,$N$40)='MATRIZ DE RIESGO'!#REF!,'MATRIZ DE RIESGO'!#REF!,"")</f>
        <v>#REF!</v>
      </c>
      <c r="P58" s="85" t="e">
        <f>IF(CONCATENATE($B$56,$N$40)='MATRIZ DE RIESGO'!#REF!,'MATRIZ DE RIESGO'!#REF!,"")</f>
        <v>#REF!</v>
      </c>
      <c r="Q58" s="85" t="e">
        <f>IF(CONCATENATE($B$56,$N$40)='MATRIZ DE RIESGO'!#REF!,'MATRIZ DE RIESGO'!#REF!,"")</f>
        <v>#REF!</v>
      </c>
      <c r="R58" s="86" t="e">
        <f>IF(CONCATENATE($B$56,$N$40)='MATRIZ DE RIESGO'!#REF!,'MATRIZ DE RIESGO'!#REF!,"")</f>
        <v>#REF!</v>
      </c>
      <c r="S58" s="84" t="e">
        <f>IF(CONCATENATE($B$56,$S$40)='MATRIZ DE RIESGO'!#REF!,'MATRIZ DE RIESGO'!#REF!,"")</f>
        <v>#REF!</v>
      </c>
      <c r="T58" s="85" t="e">
        <f>IF(CONCATENATE($B$56,$S$40)='MATRIZ DE RIESGO'!#REF!,'MATRIZ DE RIESGO'!#REF!,"")</f>
        <v>#REF!</v>
      </c>
      <c r="U58" s="85" t="e">
        <f>IF(CONCATENATE($B$56,$S$40)='MATRIZ DE RIESGO'!#REF!,'MATRIZ DE RIESGO'!#REF!,"")</f>
        <v>#REF!</v>
      </c>
      <c r="V58" s="85" t="e">
        <f>IF(CONCATENATE($B$56,$S$40)='MATRIZ DE RIESGO'!#REF!,'MATRIZ DE RIESGO'!#REF!,"")</f>
        <v>#REF!</v>
      </c>
      <c r="W58" s="86" t="e">
        <f>IF(CONCATENATE($B$56,$S$40)='MATRIZ DE RIESGO'!#REF!,'MATRIZ DE RIESGO'!#REF!,"")</f>
        <v>#REF!</v>
      </c>
    </row>
    <row r="59" spans="2:23" ht="16.5" customHeight="1" x14ac:dyDescent="0.15">
      <c r="B59" s="217"/>
      <c r="C59" s="218"/>
      <c r="D59" s="70" t="e">
        <f>IF(CONCATENATE($B$56,$D$40)='MATRIZ DE RIESGO'!#REF!,'MATRIZ DE RIESGO'!#REF!,"")</f>
        <v>#REF!</v>
      </c>
      <c r="E59" s="71" t="e">
        <f>IF(CONCATENATE($B$56,$D$40)='MATRIZ DE RIESGO'!#REF!,'MATRIZ DE RIESGO'!#REF!,"")</f>
        <v>#REF!</v>
      </c>
      <c r="F59" s="71" t="e">
        <f>IF(CONCATENATE($B$56,$D$40)='MATRIZ DE RIESGO'!#REF!,'MATRIZ DE RIESGO'!#REF!,"")</f>
        <v>#REF!</v>
      </c>
      <c r="G59" s="71" t="e">
        <f>IF(CONCATENATE($B$56,$D$40)='MATRIZ DE RIESGO'!#REF!,'MATRIZ DE RIESGO'!#REF!,"")</f>
        <v>#REF!</v>
      </c>
      <c r="H59" s="72" t="e">
        <f>IF(CONCATENATE($B$56,$D$40)='MATRIZ DE RIESGO'!#REF!,'MATRIZ DE RIESGO'!#REF!,"")</f>
        <v>#REF!</v>
      </c>
      <c r="I59" s="91" t="e">
        <f>IF(CONCATENATE($B$56,$I$40)='MATRIZ DE RIESGO'!#REF!,'MATRIZ DE RIESGO'!#REF!,"")</f>
        <v>#REF!</v>
      </c>
      <c r="J59" s="77" t="e">
        <f>IF(CONCATENATE($B$56,$I$40)='MATRIZ DE RIESGO'!#REF!,'MATRIZ DE RIESGO'!#REF!,"")</f>
        <v>#REF!</v>
      </c>
      <c r="K59" s="77" t="e">
        <f>IF(CONCATENATE($B$56,$I$40)='MATRIZ DE RIESGO'!#REF!,'MATRIZ DE RIESGO'!#REF!,"")</f>
        <v>#REF!</v>
      </c>
      <c r="L59" s="77" t="e">
        <f>IF(CONCATENATE($B$56,$I$40)='MATRIZ DE RIESGO'!#REF!,'MATRIZ DE RIESGO'!#REF!,"")</f>
        <v>#REF!</v>
      </c>
      <c r="M59" s="79" t="e">
        <f>IF(CONCATENATE($B$56,$I$40)='MATRIZ DE RIESGO'!#REF!,'MATRIZ DE RIESGO'!#REF!,"")</f>
        <v>#REF!</v>
      </c>
      <c r="N59" s="84" t="e">
        <f>IF(CONCATENATE($B$56,$N$40)='MATRIZ DE RIESGO'!#REF!,'MATRIZ DE RIESGO'!#REF!,"")</f>
        <v>#REF!</v>
      </c>
      <c r="O59" s="85" t="e">
        <f>IF(CONCATENATE($B$56,$N$40)='MATRIZ DE RIESGO'!#REF!,'MATRIZ DE RIESGO'!#REF!,"")</f>
        <v>#REF!</v>
      </c>
      <c r="P59" s="85" t="e">
        <f>IF(CONCATENATE($B$56,$N$40)='MATRIZ DE RIESGO'!#REF!,'MATRIZ DE RIESGO'!#REF!,"")</f>
        <v>#REF!</v>
      </c>
      <c r="Q59" s="85" t="e">
        <f>IF(CONCATENATE($B$56,$N$40)='MATRIZ DE RIESGO'!#REF!,'MATRIZ DE RIESGO'!#REF!,"")</f>
        <v>#REF!</v>
      </c>
      <c r="R59" s="86" t="e">
        <f>IF(CONCATENATE($B$56,$N$40)='MATRIZ DE RIESGO'!#REF!,'MATRIZ DE RIESGO'!#REF!,"")</f>
        <v>#REF!</v>
      </c>
      <c r="S59" s="84" t="e">
        <f>IF(CONCATENATE($B$56,$S$40)='MATRIZ DE RIESGO'!#REF!,'MATRIZ DE RIESGO'!#REF!,"")</f>
        <v>#REF!</v>
      </c>
      <c r="T59" s="85" t="e">
        <f>IF(CONCATENATE($B$56,$S$40)='MATRIZ DE RIESGO'!#REF!,'MATRIZ DE RIESGO'!#REF!,"")</f>
        <v>#REF!</v>
      </c>
      <c r="U59" s="85" t="e">
        <f>IF(CONCATENATE($B$56,$S$40)='MATRIZ DE RIESGO'!#REF!,'MATRIZ DE RIESGO'!#REF!,"")</f>
        <v>#REF!</v>
      </c>
      <c r="V59" s="85" t="e">
        <f>IF(CONCATENATE($B$56,$S$40)='MATRIZ DE RIESGO'!#REF!,'MATRIZ DE RIESGO'!#REF!,"")</f>
        <v>#REF!</v>
      </c>
      <c r="W59" s="86" t="e">
        <f>IF(CONCATENATE($B$56,$S$40)='MATRIZ DE RIESGO'!#REF!,'MATRIZ DE RIESGO'!#REF!,"")</f>
        <v>#REF!</v>
      </c>
    </row>
    <row r="60" spans="2:23" ht="16.5" customHeight="1" x14ac:dyDescent="0.15">
      <c r="B60" s="219"/>
      <c r="C60" s="220"/>
      <c r="D60" s="75" t="e">
        <f>IF(CONCATENATE($B$56,$D$40)='MATRIZ DE RIESGO'!#REF!,'MATRIZ DE RIESGO'!#REF!,"")</f>
        <v>#REF!</v>
      </c>
      <c r="E60" s="76" t="e">
        <f>IF(CONCATENATE($B$56,$D$40)='MATRIZ DE RIESGO'!#REF!,'MATRIZ DE RIESGO'!#REF!,"")</f>
        <v>#REF!</v>
      </c>
      <c r="F60" s="76" t="e">
        <f>IF(CONCATENATE($B$56,$D$40)='MATRIZ DE RIESGO'!#REF!,'MATRIZ DE RIESGO'!#REF!,"")</f>
        <v>#REF!</v>
      </c>
      <c r="G60" s="76" t="e">
        <f>IF(CONCATENATE($B$56,$D$40)='MATRIZ DE RIESGO'!#REF!,'MATRIZ DE RIESGO'!#REF!,"")</f>
        <v>#REF!</v>
      </c>
      <c r="H60" s="80" t="e">
        <f>IF(CONCATENATE($B$56,$D$40)='MATRIZ DE RIESGO'!#REF!,'MATRIZ DE RIESGO'!#REF!,"")</f>
        <v>#REF!</v>
      </c>
      <c r="I60" s="92" t="e">
        <f>IF(CONCATENATE($B$56,$I$40)='MATRIZ DE RIESGO'!#REF!,'MATRIZ DE RIESGO'!#REF!,"")</f>
        <v>#REF!</v>
      </c>
      <c r="J60" s="93" t="e">
        <f>IF(CONCATENATE($B$56,$I$40)='MATRIZ DE RIESGO'!#REF!,'MATRIZ DE RIESGO'!#REF!,"")</f>
        <v>#REF!</v>
      </c>
      <c r="K60" s="93" t="e">
        <f>IF(CONCATENATE($B$56,$I$40)='MATRIZ DE RIESGO'!#REF!,'MATRIZ DE RIESGO'!#REF!,"")</f>
        <v>#REF!</v>
      </c>
      <c r="L60" s="93" t="e">
        <f>IF(CONCATENATE($B$56,$I$40)='MATRIZ DE RIESGO'!#REF!,'MATRIZ DE RIESGO'!#REF!,"")</f>
        <v>#REF!</v>
      </c>
      <c r="M60" s="94" t="e">
        <f>IF(CONCATENATE($B$56,$I$40)='MATRIZ DE RIESGO'!#REF!,'MATRIZ DE RIESGO'!#REF!,"")</f>
        <v>#REF!</v>
      </c>
      <c r="N60" s="87" t="e">
        <f>IF(CONCATENATE($B$56,$N$40)='MATRIZ DE RIESGO'!#REF!,'MATRIZ DE RIESGO'!#REF!,"")</f>
        <v>#REF!</v>
      </c>
      <c r="O60" s="88" t="e">
        <f>IF(CONCATENATE($B$56,$N$40)='MATRIZ DE RIESGO'!#REF!,'MATRIZ DE RIESGO'!#REF!,"")</f>
        <v>#REF!</v>
      </c>
      <c r="P60" s="88" t="e">
        <f>IF(CONCATENATE($B$56,$N$40)='MATRIZ DE RIESGO'!#REF!,'MATRIZ DE RIESGO'!#REF!,"")</f>
        <v>#REF!</v>
      </c>
      <c r="Q60" s="88" t="e">
        <f>IF(CONCATENATE($B$56,$N$40)='MATRIZ DE RIESGO'!#REF!,'MATRIZ DE RIESGO'!#REF!,"")</f>
        <v>#REF!</v>
      </c>
      <c r="R60" s="96" t="e">
        <f>IF(CONCATENATE($B$56,$N$40)='MATRIZ DE RIESGO'!#REF!,'MATRIZ DE RIESGO'!#REF!,"")</f>
        <v>#REF!</v>
      </c>
      <c r="S60" s="87" t="e">
        <f>IF(CONCATENATE($B$56,$S$40)='MATRIZ DE RIESGO'!#REF!,'MATRIZ DE RIESGO'!#REF!,"")</f>
        <v>#REF!</v>
      </c>
      <c r="T60" s="88" t="e">
        <f>IF(CONCATENATE($B$56,$S$40)='MATRIZ DE RIESGO'!#REF!,'MATRIZ DE RIESGO'!#REF!,"")</f>
        <v>#REF!</v>
      </c>
      <c r="U60" s="88" t="e">
        <f>IF(CONCATENATE($B$56,$S$40)='MATRIZ DE RIESGO'!#REF!,'MATRIZ DE RIESGO'!#REF!,"")</f>
        <v>#REF!</v>
      </c>
      <c r="V60" s="88" t="e">
        <f>IF(CONCATENATE($B$56,$S$40)='MATRIZ DE RIESGO'!#REF!,'MATRIZ DE RIESGO'!#REF!,"")</f>
        <v>#REF!</v>
      </c>
      <c r="W60" s="96" t="e">
        <f>IF(CONCATENATE($B$56,$S$40)='MATRIZ DE RIESGO'!#REF!,'MATRIZ DE RIESGO'!#REF!,"")</f>
        <v>#REF!</v>
      </c>
    </row>
    <row r="62" spans="2:23" x14ac:dyDescent="0.15"/>
    <row r="63" spans="2:23" x14ac:dyDescent="0.15"/>
  </sheetData>
  <sheetProtection selectLockedCells="1" selectUnlockedCells="1"/>
  <mergeCells count="29">
    <mergeCell ref="B46:C50"/>
    <mergeCell ref="B51:C55"/>
    <mergeCell ref="B56:C60"/>
    <mergeCell ref="B2:W2"/>
    <mergeCell ref="B30:C34"/>
    <mergeCell ref="D4:G4"/>
    <mergeCell ref="D39:W39"/>
    <mergeCell ref="D40:H40"/>
    <mergeCell ref="I40:M40"/>
    <mergeCell ref="N40:R40"/>
    <mergeCell ref="S40:W40"/>
    <mergeCell ref="B6:C6"/>
    <mergeCell ref="B7:C7"/>
    <mergeCell ref="B8:C8"/>
    <mergeCell ref="B4:C4"/>
    <mergeCell ref="B5:C5"/>
    <mergeCell ref="B37:W37"/>
    <mergeCell ref="B39:C40"/>
    <mergeCell ref="B41:C45"/>
    <mergeCell ref="B13:C14"/>
    <mergeCell ref="B11:W11"/>
    <mergeCell ref="D14:H14"/>
    <mergeCell ref="B15:C19"/>
    <mergeCell ref="I14:M14"/>
    <mergeCell ref="N14:R14"/>
    <mergeCell ref="S14:W14"/>
    <mergeCell ref="D13:W13"/>
    <mergeCell ref="B20:C24"/>
    <mergeCell ref="B25:C29"/>
  </mergeCells>
  <pageMargins left="0.75" right="0.75" top="1" bottom="1"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E10"/>
  <sheetViews>
    <sheetView showGridLines="0" zoomScaleNormal="100" workbookViewId="0">
      <selection activeCell="C8" sqref="C8"/>
    </sheetView>
  </sheetViews>
  <sheetFormatPr baseColWidth="10" defaultColWidth="0" defaultRowHeight="11.25" zeroHeight="1" x14ac:dyDescent="0.15"/>
  <cols>
    <col min="1" max="1" width="2.7109375" style="13" customWidth="1" collapsed="1"/>
    <col min="2" max="2" width="17.28515625" style="13" customWidth="1" collapsed="1"/>
    <col min="3" max="3" width="71.140625" style="13" customWidth="1" collapsed="1"/>
    <col min="4" max="4" width="4" style="13" customWidth="1" collapsed="1"/>
    <col min="5" max="5" width="0" style="13" hidden="1" customWidth="1" collapsed="1"/>
    <col min="6" max="16384" width="11" style="13" hidden="1" collapsed="1"/>
  </cols>
  <sheetData>
    <row r="1" spans="2:3" x14ac:dyDescent="0.15"/>
    <row r="2" spans="2:3" ht="34.5" customHeight="1" x14ac:dyDescent="0.15">
      <c r="B2" s="231" t="s">
        <v>20</v>
      </c>
      <c r="C2" s="232"/>
    </row>
    <row r="3" spans="2:3" ht="10.5" customHeight="1" x14ac:dyDescent="0.15">
      <c r="B3" s="29"/>
      <c r="C3" s="29"/>
    </row>
    <row r="4" spans="2:3" ht="28.5" customHeight="1" x14ac:dyDescent="0.15">
      <c r="B4" s="97" t="s">
        <v>19</v>
      </c>
      <c r="C4" s="97" t="s">
        <v>18</v>
      </c>
    </row>
    <row r="5" spans="2:3" ht="46.5" customHeight="1" x14ac:dyDescent="0.15">
      <c r="B5" s="40" t="s">
        <v>128</v>
      </c>
      <c r="C5" s="34" t="s">
        <v>73</v>
      </c>
    </row>
    <row r="6" spans="2:3" ht="51" customHeight="1" x14ac:dyDescent="0.15">
      <c r="B6" s="40" t="s">
        <v>129</v>
      </c>
      <c r="C6" s="34" t="s">
        <v>68</v>
      </c>
    </row>
    <row r="7" spans="2:3" ht="57.2" customHeight="1" x14ac:dyDescent="0.15">
      <c r="B7" s="40" t="s">
        <v>130</v>
      </c>
      <c r="C7" s="34" t="s">
        <v>74</v>
      </c>
    </row>
    <row r="8" spans="2:3" ht="108" customHeight="1" x14ac:dyDescent="0.15">
      <c r="B8" s="98" t="s">
        <v>145</v>
      </c>
      <c r="C8" s="34" t="s">
        <v>75</v>
      </c>
    </row>
    <row r="9" spans="2:3" ht="62.45" customHeight="1" x14ac:dyDescent="0.15">
      <c r="B9" s="98" t="s">
        <v>133</v>
      </c>
      <c r="C9" s="34" t="s">
        <v>76</v>
      </c>
    </row>
    <row r="10" spans="2:3" x14ac:dyDescent="0.15"/>
  </sheetData>
  <sheetProtection selectLockedCells="1" selectUnlockedCells="1"/>
  <mergeCells count="1">
    <mergeCell ref="B2:C2"/>
  </mergeCells>
  <pageMargins left="0.75" right="0.75" top="1" bottom="1"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Macroproceso xmlns="f7ae8664-61ef-44af-b997-6f30e475af58">13</Macroproceso>
    <Aprobado_x0020_por xmlns="f7ae8664-61ef-44af-b997-6f30e475af58">16</Aprobado_x0020_por>
    <Tipo_x0020_Documento xmlns="f7ae8664-61ef-44af-b997-6f30e475af58">Matriz Transversal</Tipo_x0020_Documento>
    <Versi_x00f3_n_x0020_Aprobada xmlns="f7ae8664-61ef-44af-b997-6f30e475af58">2</Versi_x00f3_n_x0020_Aprobada>
    <Fecha_x0020_Aprobaci_x00f3_n xmlns="f7ae8664-61ef-44af-b997-6f30e475af58">2018-06-30T05:00:00+00:00</Fecha_x0020_Aprobaci_x00f3_n>
    <_dlc_DocId xmlns="1ff709fa-6d6a-449e-a9ef-a200e2783c0e">5CJVHRM7X7WS-511156983-14</_dlc_DocId>
    <_dlc_DocIdUrl xmlns="1ff709fa-6d6a-449e-a9ef-a200e2783c0e">
      <Url>https://portalservicios.unisabana.edu.co/SGC/_layouts/15/DocIdRedir.aspx?ID=5CJVHRM7X7WS-511156983-14</Url>
      <Description>5CJVHRM7X7WS-511156983-14</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9C4C3FEB2DA8245B05858A6968AD1F2" ma:contentTypeVersion="5" ma:contentTypeDescription="Crear nuevo documento." ma:contentTypeScope="" ma:versionID="8f2d2a7962de5e84342cdc2eeec17a24">
  <xsd:schema xmlns:xsd="http://www.w3.org/2001/XMLSchema" xmlns:xs="http://www.w3.org/2001/XMLSchema" xmlns:p="http://schemas.microsoft.com/office/2006/metadata/properties" xmlns:ns2="1ff709fa-6d6a-449e-a9ef-a200e2783c0e" xmlns:ns3="f7ae8664-61ef-44af-b997-6f30e475af58" targetNamespace="http://schemas.microsoft.com/office/2006/metadata/properties" ma:root="true" ma:fieldsID="1ffebbd3b118863c91d59f8b9ae8539e" ns2:_="" ns3:_="">
    <xsd:import namespace="1ff709fa-6d6a-449e-a9ef-a200e2783c0e"/>
    <xsd:import namespace="f7ae8664-61ef-44af-b997-6f30e475af58"/>
    <xsd:element name="properties">
      <xsd:complexType>
        <xsd:sequence>
          <xsd:element name="documentManagement">
            <xsd:complexType>
              <xsd:all>
                <xsd:element ref="ns2:_dlc_DocId" minOccurs="0"/>
                <xsd:element ref="ns2:_dlc_DocIdUrl" minOccurs="0"/>
                <xsd:element ref="ns2:_dlc_DocIdPersistId" minOccurs="0"/>
                <xsd:element ref="ns3:Fecha_x0020_Aprobaci_x00f3_n" minOccurs="0"/>
                <xsd:element ref="ns3:Versi_x00f3_n_x0020_Aprobada" minOccurs="0"/>
                <xsd:element ref="ns3:Aprobado_x0020_por" minOccurs="0"/>
                <xsd:element ref="ns3:Macroproceso" minOccurs="0"/>
                <xsd:element ref="ns3:Tipo_x0020_Document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ff709fa-6d6a-449e-a9ef-a200e2783c0e" elementFormDefault="qualified">
    <xsd:import namespace="http://schemas.microsoft.com/office/2006/documentManagement/types"/>
    <xsd:import namespace="http://schemas.microsoft.com/office/infopath/2007/PartnerControls"/>
    <xsd:element name="_dlc_DocId" ma:index="8" nillable="true" ma:displayName="Valor de Id. de documento" ma:description="El valor del identificador de documento asignado a este elemento." ma:internalName="_dlc_DocId" ma:readOnly="true">
      <xsd:simpleType>
        <xsd:restriction base="dms:Text"/>
      </xsd:simpleType>
    </xsd:element>
    <xsd:element name="_dlc_DocIdUrl" ma:index="9" nillable="true" ma:displayName="Id. de documento" ma:description="Vínculo permanente a este documento."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f7ae8664-61ef-44af-b997-6f30e475af58" elementFormDefault="qualified">
    <xsd:import namespace="http://schemas.microsoft.com/office/2006/documentManagement/types"/>
    <xsd:import namespace="http://schemas.microsoft.com/office/infopath/2007/PartnerControls"/>
    <xsd:element name="Fecha_x0020_Aprobaci_x00f3_n" ma:index="11" nillable="true" ma:displayName="Fecha Aprobación" ma:format="DateOnly" ma:internalName="Fecha_x0020_Aprobaci_x00f3_n">
      <xsd:simpleType>
        <xsd:restriction base="dms:DateTime"/>
      </xsd:simpleType>
    </xsd:element>
    <xsd:element name="Versi_x00f3_n_x0020_Aprobada" ma:index="12" nillable="true" ma:displayName="Versión Aprobada" ma:internalName="Versi_x00f3_n_x0020_Aprobada">
      <xsd:simpleType>
        <xsd:restriction base="dms:Number"/>
      </xsd:simpleType>
    </xsd:element>
    <xsd:element name="Aprobado_x0020_por" ma:index="13" nillable="true" ma:displayName="Aprobado por" ma:list="{9520d438-5b39-488a-a993-7d01eb694549}" ma:internalName="Aprobado_x0020_por" ma:showField="Title">
      <xsd:simpleType>
        <xsd:restriction base="dms:Lookup"/>
      </xsd:simpleType>
    </xsd:element>
    <xsd:element name="Macroproceso" ma:index="14" nillable="true" ma:displayName="Macroproceso" ma:list="{15060b27-e27c-4de6-ad4e-d6110a600c49}" ma:internalName="Macroproceso" ma:showField="Title">
      <xsd:simpleType>
        <xsd:restriction base="dms:Lookup"/>
      </xsd:simpleType>
    </xsd:element>
    <xsd:element name="Tipo_x0020_Documento" ma:index="15" nillable="true" ma:displayName="Tipo Documento" ma:default="Matriz Transversal" ma:format="Dropdown" ma:internalName="Tipo_x0020_Documento">
      <xsd:simpleType>
        <xsd:restriction base="dms:Choice">
          <xsd:enumeration value="Matriz Transversal"/>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5.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C517952B-8FB2-4908-BC78-9954AE0F3D7B}">
  <ds:schemaRefs>
    <ds:schemaRef ds:uri="http://schemas.microsoft.com/office/2006/metadata/properties"/>
    <ds:schemaRef ds:uri="1ff709fa-6d6a-449e-a9ef-a200e2783c0e"/>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f7ae8664-61ef-44af-b997-6f30e475af58"/>
    <ds:schemaRef ds:uri="http://www.w3.org/XML/1998/namespace"/>
    <ds:schemaRef ds:uri="http://purl.org/dc/dcmitype/"/>
  </ds:schemaRefs>
</ds:datastoreItem>
</file>

<file path=customXml/itemProps2.xml><?xml version="1.0" encoding="utf-8"?>
<ds:datastoreItem xmlns:ds="http://schemas.openxmlformats.org/officeDocument/2006/customXml" ds:itemID="{E3B675D7-D5DA-45F3-9F4B-31545177B3CF}">
  <ds:schemaRefs>
    <ds:schemaRef ds:uri="http://schemas.microsoft.com/sharepoint/v3/contenttype/forms"/>
  </ds:schemaRefs>
</ds:datastoreItem>
</file>

<file path=customXml/itemProps3.xml><?xml version="1.0" encoding="utf-8"?>
<ds:datastoreItem xmlns:ds="http://schemas.openxmlformats.org/officeDocument/2006/customXml" ds:itemID="{B7A990F9-AA99-424A-BAB3-04227FAFF9B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ff709fa-6d6a-449e-a9ef-a200e2783c0e"/>
    <ds:schemaRef ds:uri="f7ae8664-61ef-44af-b997-6f30e475af5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BC2DEA3A-4352-4657-A83B-B6E087AE3F0C}">
  <ds:schemaRefs>
    <ds:schemaRef ds:uri="http://schemas.microsoft.com/PowerBIAddIn"/>
  </ds:schemaRefs>
</ds:datastoreItem>
</file>

<file path=customXml/itemProps5.xml><?xml version="1.0" encoding="utf-8"?>
<ds:datastoreItem xmlns:ds="http://schemas.openxmlformats.org/officeDocument/2006/customXml" ds:itemID="{BA041AC4-F529-420F-AD5F-DCC6DFDA93E7}">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TABLAS BÁSICAS</vt:lpstr>
      <vt:lpstr>MATRIZ DE RIESGO</vt:lpstr>
      <vt:lpstr>IDEN.OPORTUNIDADES </vt:lpstr>
      <vt:lpstr>DEFINICION DE OPORTUNIDAD</vt:lpstr>
      <vt:lpstr>ANALISIS PROBABILIDAD</vt:lpstr>
      <vt:lpstr>ANALISIS IMPACTO</vt:lpstr>
      <vt:lpstr>EVALUACIÓN DEL RIESGO</vt:lpstr>
      <vt:lpstr>TRATAMIENTO DEL RIESGO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Matriz de Riesgos - Gestión para el Desarrollo Humano v2.0 30-Jun-18</dc:title>
  <dc:creator>Camilo Andres Diaz Rubiano</dc:creator>
  <cp:lastModifiedBy>INFORMATICA</cp:lastModifiedBy>
  <cp:lastPrinted>2019-04-10T17:37:34Z</cp:lastPrinted>
  <dcterms:created xsi:type="dcterms:W3CDTF">2017-08-14T14:05:28Z</dcterms:created>
  <dcterms:modified xsi:type="dcterms:W3CDTF">2024-02-15T12:54:31Z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0x010100C9C4C3FEB2DA8245B05858A6968AD1F2</vt:lpwstr>
  </property>
  <property fmtid="{D5CDD505-2E9C-101B-9397-08002B2CF9AE}" pid="3" name="_dlc_DocIdItemGuid">
    <vt:lpwstr>17bfbdfe-4ea2-4d7c-b87b-2a99194ab3aa</vt:lpwstr>
  </property>
</Properties>
</file>